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15" windowHeight="78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M100" i="1"/>
  <c r="O100"/>
  <c r="N100"/>
  <c r="G100"/>
  <c r="F100"/>
  <c r="M99"/>
  <c r="M98"/>
  <c r="M97"/>
  <c r="M96"/>
  <c r="M95"/>
  <c r="M94"/>
  <c r="M93"/>
  <c r="M92"/>
  <c r="M91"/>
  <c r="M90"/>
  <c r="M89"/>
  <c r="N88"/>
  <c r="M88"/>
  <c r="M87"/>
  <c r="M86"/>
  <c r="M85"/>
  <c r="M84"/>
  <c r="M83"/>
  <c r="M82"/>
  <c r="M81"/>
  <c r="M80"/>
  <c r="M79"/>
  <c r="N78"/>
  <c r="M78"/>
  <c r="O77"/>
  <c r="N77"/>
  <c r="M77"/>
  <c r="M76"/>
  <c r="M75"/>
  <c r="M74"/>
  <c r="M73"/>
  <c r="M72"/>
  <c r="O71"/>
  <c r="N71"/>
  <c r="M71"/>
  <c r="M70"/>
  <c r="M69"/>
  <c r="O68"/>
  <c r="N68"/>
  <c r="M68"/>
  <c r="M67"/>
  <c r="M66"/>
  <c r="M65"/>
  <c r="M64"/>
  <c r="M63"/>
  <c r="O62"/>
  <c r="N62"/>
  <c r="M62"/>
  <c r="M61"/>
  <c r="M60"/>
  <c r="M59"/>
  <c r="M58"/>
  <c r="M57"/>
  <c r="O56"/>
  <c r="N56"/>
  <c r="M56"/>
  <c r="M55"/>
  <c r="M54"/>
  <c r="M53"/>
  <c r="M52"/>
  <c r="M51"/>
  <c r="M50"/>
  <c r="M49"/>
  <c r="O48"/>
  <c r="N48"/>
  <c r="M48"/>
  <c r="M47"/>
  <c r="M46"/>
  <c r="M45"/>
  <c r="M44"/>
  <c r="M43"/>
  <c r="O42"/>
  <c r="N42"/>
  <c r="M42"/>
  <c r="M41"/>
  <c r="M40"/>
  <c r="M39"/>
  <c r="M38"/>
  <c r="O37"/>
  <c r="N37"/>
  <c r="M37"/>
  <c r="M36"/>
  <c r="M35"/>
  <c r="M34"/>
  <c r="M33"/>
  <c r="M32"/>
  <c r="O31"/>
  <c r="N31"/>
  <c r="M31"/>
  <c r="M30"/>
  <c r="M29"/>
  <c r="M28"/>
  <c r="M27"/>
  <c r="O26"/>
  <c r="N26"/>
  <c r="M26"/>
  <c r="M25"/>
  <c r="O24"/>
  <c r="N24"/>
  <c r="M24"/>
  <c r="M23"/>
  <c r="M22"/>
  <c r="O21"/>
  <c r="N21"/>
  <c r="M21"/>
  <c r="M20"/>
  <c r="M19"/>
  <c r="M18"/>
  <c r="M17"/>
  <c r="M16"/>
  <c r="M15"/>
  <c r="O14"/>
  <c r="N14"/>
  <c r="M14"/>
  <c r="M13"/>
  <c r="M12"/>
  <c r="M11"/>
  <c r="M10"/>
  <c r="M9"/>
  <c r="M8"/>
  <c r="M7"/>
  <c r="M6"/>
  <c r="O5"/>
  <c r="N5"/>
  <c r="M5"/>
</calcChain>
</file>

<file path=xl/sharedStrings.xml><?xml version="1.0" encoding="utf-8"?>
<sst xmlns="http://schemas.openxmlformats.org/spreadsheetml/2006/main" count="265" uniqueCount="122">
  <si>
    <t>黔江区2022年生猪调出大县奖励资金（生猪粪污资源化利用）项目建设名册及投资明细表</t>
  </si>
  <si>
    <t>编号</t>
  </si>
  <si>
    <t>街道镇乡</t>
  </si>
  <si>
    <t>村组</t>
  </si>
  <si>
    <t>养殖场（户）名称</t>
  </si>
  <si>
    <t>业主姓名
及电话</t>
  </si>
  <si>
    <t>设计存栏(头)</t>
  </si>
  <si>
    <t>折合猪当量</t>
  </si>
  <si>
    <t>建设内容及投资额度</t>
  </si>
  <si>
    <t>总投资</t>
  </si>
  <si>
    <t>补助金额</t>
  </si>
  <si>
    <t>序号</t>
  </si>
  <si>
    <t>建设内容</t>
  </si>
  <si>
    <t>单位</t>
  </si>
  <si>
    <t>单价</t>
  </si>
  <si>
    <t>数量</t>
  </si>
  <si>
    <t>金额</t>
  </si>
  <si>
    <t>蓬东</t>
  </si>
  <si>
    <t>蓬勃1组</t>
  </si>
  <si>
    <t>黔江区容辉生猪养殖场</t>
  </si>
  <si>
    <t xml:space="preserve">杨强
</t>
  </si>
  <si>
    <t>圈内刮粪沟（宽1.5-2米）</t>
  </si>
  <si>
    <t>米</t>
  </si>
  <si>
    <t>水泥（钢网、塑料）漏粪板</t>
  </si>
  <si>
    <t>平方米</t>
  </si>
  <si>
    <t>不锈钢自动刮粪机</t>
  </si>
  <si>
    <t>套</t>
  </si>
  <si>
    <t>粪污储存池</t>
  </si>
  <si>
    <t>立方米</t>
  </si>
  <si>
    <t>螺杆式固液分离机2.2-3千瓦</t>
  </si>
  <si>
    <t>干粪堆积棚</t>
  </si>
  <si>
    <t>污水泵(4-5.5KW)</t>
  </si>
  <si>
    <t>台</t>
  </si>
  <si>
    <t>50mmPE还田管网</t>
  </si>
  <si>
    <t>4.24立方吸粪车</t>
  </si>
  <si>
    <t>舟白</t>
  </si>
  <si>
    <t>县坝居委8组</t>
  </si>
  <si>
    <t>健成种猪繁殖科技（重庆）有限责任公司</t>
  </si>
  <si>
    <t xml:space="preserve">陈光伦
</t>
  </si>
  <si>
    <t>污水泵(2.2-3KW)</t>
  </si>
  <si>
    <t>武陵山1组</t>
  </si>
  <si>
    <t>华语峰生猪养殖场</t>
  </si>
  <si>
    <t>曾建华</t>
  </si>
  <si>
    <t>斜筛式固液分离机(5.5-7.5KW)</t>
  </si>
  <si>
    <t>城南</t>
  </si>
  <si>
    <t>一心居委5组</t>
  </si>
  <si>
    <t>重庆黔鑫畜禽养殖场</t>
  </si>
  <si>
    <t>卿山波</t>
  </si>
  <si>
    <t>灾后环保责令应急储存池维修</t>
  </si>
  <si>
    <t>南家社区1组</t>
  </si>
  <si>
    <t>重庆兽星饲料有限公司生猪养殖场</t>
  </si>
  <si>
    <t>唐昌发</t>
  </si>
  <si>
    <t>雨污分离排污沟(宽0.4米）</t>
  </si>
  <si>
    <t>玻钢罐（120吨）</t>
  </si>
  <si>
    <t>中塘</t>
  </si>
  <si>
    <t>兴泉10组</t>
  </si>
  <si>
    <t>重庆牧唐家庭农场</t>
  </si>
  <si>
    <t>郑文豪</t>
  </si>
  <si>
    <t>斜筛式固液分离机（5.5-7.5KW）</t>
  </si>
  <si>
    <t>污水泵（4-5.5KW)</t>
  </si>
  <si>
    <t>双石6组</t>
  </si>
  <si>
    <t xml:space="preserve">黔江区郜家朝生猪养殖场
</t>
  </si>
  <si>
    <t xml:space="preserve">秦珍平
</t>
  </si>
  <si>
    <t xml:space="preserve">阿蓬江
</t>
  </si>
  <si>
    <t>细水2组</t>
  </si>
  <si>
    <t>重庆怡润畜牧科技有限公司</t>
  </si>
  <si>
    <t xml:space="preserve">张敏
</t>
  </si>
  <si>
    <t>濯水</t>
  </si>
  <si>
    <t>堰塘3组</t>
  </si>
  <si>
    <t>重庆艳镗春家畜家禽养殖有限公司</t>
  </si>
  <si>
    <t>余新刚</t>
  </si>
  <si>
    <t>污水泵（4-5.5KW）</t>
  </si>
  <si>
    <t>堰塘2组</t>
  </si>
  <si>
    <t>重庆顶头槽农业科技有限公司</t>
  </si>
  <si>
    <t>冉幕祥</t>
  </si>
  <si>
    <t>圈内漏粪板刮粪沟（宽2米）</t>
  </si>
  <si>
    <t>重庆市黔江区沸铭家畜家禽养殖有限公司</t>
  </si>
  <si>
    <t>费铭开</t>
  </si>
  <si>
    <t xml:space="preserve">沙坝
</t>
  </si>
  <si>
    <t>木良3组</t>
  </si>
  <si>
    <t xml:space="preserve">黔江区具豪生猪养殖场
</t>
  </si>
  <si>
    <t>向洪庚</t>
  </si>
  <si>
    <t>三台1组</t>
  </si>
  <si>
    <t>重庆市君陶养殖有限公司</t>
  </si>
  <si>
    <t>张远兰</t>
  </si>
  <si>
    <t>污水泵（2.2-3KW)</t>
  </si>
  <si>
    <t>脉东1组</t>
  </si>
  <si>
    <t>黔江区远才生猪养殖场</t>
  </si>
  <si>
    <t xml:space="preserve">费远才
</t>
  </si>
  <si>
    <t>新华</t>
  </si>
  <si>
    <t>大田社区</t>
  </si>
  <si>
    <t>志诚生猪养殖场</t>
  </si>
  <si>
    <t xml:space="preserve">李诚
</t>
  </si>
  <si>
    <t>发酵池、堆场场坪</t>
  </si>
  <si>
    <t>片石挡墙</t>
  </si>
  <si>
    <t>钢筋砼发酵池底板、边墙</t>
  </si>
  <si>
    <t>堆场片石碗口找平</t>
  </si>
  <si>
    <t>堆场砼地坪</t>
  </si>
  <si>
    <t>钢架棚</t>
  </si>
  <si>
    <t>垫料翻耙机</t>
  </si>
  <si>
    <t>专业配电设备</t>
  </si>
  <si>
    <t>铲车</t>
  </si>
  <si>
    <t>专用挖机</t>
  </si>
  <si>
    <t>三门居委3组</t>
  </si>
  <si>
    <t>黔江区喜创养殖场</t>
  </si>
  <si>
    <t>黄克军</t>
  </si>
  <si>
    <t>建初级沉淀池150立方、好氧池100立方、厌氧池30立方、二级沉淀池60立方、三级沉淀池30立方、斜板沉淀池100立方、粪污收纳池100立方</t>
  </si>
  <si>
    <t>设备房</t>
  </si>
  <si>
    <t>粪污堆积棚</t>
  </si>
  <si>
    <t>汽浮处理机</t>
  </si>
  <si>
    <t>污泥脱粒机</t>
  </si>
  <si>
    <t>空压机（11千瓦）</t>
  </si>
  <si>
    <t>曝气装置</t>
  </si>
  <si>
    <t>罗茨风机</t>
  </si>
  <si>
    <t>拉制柜</t>
  </si>
  <si>
    <t>加药装置</t>
  </si>
  <si>
    <t>设备吊装</t>
  </si>
  <si>
    <t>搅拌装置</t>
  </si>
  <si>
    <t>合计</t>
  </si>
  <si>
    <t>干粪堆积（发酵）棚</t>
    <phoneticPr fontId="5" type="noConversion"/>
  </si>
  <si>
    <t>干粪堆积（发酵）棚</t>
    <phoneticPr fontId="5" type="noConversion"/>
  </si>
  <si>
    <t>干粪堆积棚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</si>
</sst>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2"/>
      <name val="方正黑体_GBK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topLeftCell="A42" workbookViewId="0">
      <selection activeCell="I73" sqref="I73"/>
    </sheetView>
  </sheetViews>
  <sheetFormatPr defaultColWidth="9" defaultRowHeight="13.5"/>
  <cols>
    <col min="1" max="1" width="5.25" customWidth="1"/>
    <col min="6" max="6" width="7.25" customWidth="1"/>
    <col min="7" max="7" width="6.875" customWidth="1"/>
    <col min="8" max="8" width="5.25" customWidth="1"/>
    <col min="9" max="9" width="26.5" customWidth="1"/>
    <col min="10" max="10" width="7.25" customWidth="1"/>
    <col min="11" max="11" width="8.25" customWidth="1"/>
    <col min="12" max="12" width="7.25" customWidth="1"/>
    <col min="13" max="13" width="20" customWidth="1"/>
    <col min="14" max="14" width="13.625" customWidth="1"/>
    <col min="15" max="15" width="12.125" customWidth="1"/>
  </cols>
  <sheetData>
    <row r="1" spans="1:15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1"/>
      <c r="B2" s="1"/>
      <c r="C2" s="1"/>
      <c r="D2" s="1"/>
      <c r="E2" s="1"/>
      <c r="F2" s="1"/>
      <c r="G2" s="1"/>
      <c r="H2" s="1"/>
      <c r="I2" s="1"/>
      <c r="J2" s="20"/>
      <c r="K2" s="20"/>
      <c r="L2" s="20"/>
      <c r="M2" s="20"/>
      <c r="N2" s="1"/>
      <c r="O2" s="1"/>
    </row>
    <row r="3" spans="1:15" ht="14.25">
      <c r="A3" s="16" t="s">
        <v>1</v>
      </c>
      <c r="B3" s="9" t="s">
        <v>2</v>
      </c>
      <c r="C3" s="16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6" t="s">
        <v>8</v>
      </c>
      <c r="I3" s="16"/>
      <c r="J3" s="16"/>
      <c r="K3" s="16"/>
      <c r="L3" s="16"/>
      <c r="M3" s="16"/>
      <c r="N3" s="16" t="s">
        <v>9</v>
      </c>
      <c r="O3" s="9" t="s">
        <v>10</v>
      </c>
    </row>
    <row r="4" spans="1:15" ht="14.25">
      <c r="A4" s="16"/>
      <c r="B4" s="9"/>
      <c r="C4" s="16"/>
      <c r="D4" s="9"/>
      <c r="E4" s="16"/>
      <c r="F4" s="9"/>
      <c r="G4" s="9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16"/>
      <c r="O4" s="9"/>
    </row>
    <row r="5" spans="1:15">
      <c r="A5" s="15">
        <v>1</v>
      </c>
      <c r="B5" s="15" t="s">
        <v>17</v>
      </c>
      <c r="C5" s="10" t="s">
        <v>18</v>
      </c>
      <c r="D5" s="15" t="s">
        <v>19</v>
      </c>
      <c r="E5" s="15" t="s">
        <v>20</v>
      </c>
      <c r="F5" s="10">
        <v>2000</v>
      </c>
      <c r="G5" s="10">
        <v>2000</v>
      </c>
      <c r="H5" s="3">
        <v>1</v>
      </c>
      <c r="I5" s="3" t="s">
        <v>21</v>
      </c>
      <c r="J5" s="3" t="s">
        <v>22</v>
      </c>
      <c r="K5" s="3">
        <v>200</v>
      </c>
      <c r="L5" s="3">
        <v>850</v>
      </c>
      <c r="M5" s="3">
        <f t="shared" ref="M5:M29" si="0">K5*L5</f>
        <v>170000</v>
      </c>
      <c r="N5" s="10">
        <f>SUM(M5:M13)</f>
        <v>842600</v>
      </c>
      <c r="O5" s="10">
        <f>N5*50%</f>
        <v>421300</v>
      </c>
    </row>
    <row r="6" spans="1:15">
      <c r="A6" s="13"/>
      <c r="B6" s="13"/>
      <c r="C6" s="11"/>
      <c r="D6" s="13"/>
      <c r="E6" s="13"/>
      <c r="F6" s="11"/>
      <c r="G6" s="11"/>
      <c r="H6" s="3">
        <v>2</v>
      </c>
      <c r="I6" s="3" t="s">
        <v>23</v>
      </c>
      <c r="J6" s="3" t="s">
        <v>24</v>
      </c>
      <c r="K6" s="3">
        <v>100</v>
      </c>
      <c r="L6" s="3">
        <v>1970</v>
      </c>
      <c r="M6" s="3">
        <f t="shared" si="0"/>
        <v>197000</v>
      </c>
      <c r="N6" s="11"/>
      <c r="O6" s="11"/>
    </row>
    <row r="7" spans="1:15">
      <c r="A7" s="13"/>
      <c r="B7" s="13"/>
      <c r="C7" s="11"/>
      <c r="D7" s="13"/>
      <c r="E7" s="13"/>
      <c r="F7" s="11"/>
      <c r="G7" s="11"/>
      <c r="H7" s="3">
        <v>3</v>
      </c>
      <c r="I7" s="3" t="s">
        <v>25</v>
      </c>
      <c r="J7" s="3" t="s">
        <v>26</v>
      </c>
      <c r="K7" s="3">
        <v>12000</v>
      </c>
      <c r="L7" s="3">
        <v>9</v>
      </c>
      <c r="M7" s="3">
        <f t="shared" si="0"/>
        <v>108000</v>
      </c>
      <c r="N7" s="11"/>
      <c r="O7" s="11"/>
    </row>
    <row r="8" spans="1:15">
      <c r="A8" s="13"/>
      <c r="B8" s="13"/>
      <c r="C8" s="11"/>
      <c r="D8" s="13"/>
      <c r="E8" s="13"/>
      <c r="F8" s="11"/>
      <c r="G8" s="11"/>
      <c r="H8" s="3">
        <v>4</v>
      </c>
      <c r="I8" s="7" t="s">
        <v>27</v>
      </c>
      <c r="J8" s="3" t="s">
        <v>28</v>
      </c>
      <c r="K8" s="3">
        <v>200</v>
      </c>
      <c r="L8" s="3">
        <v>470</v>
      </c>
      <c r="M8" s="3">
        <f t="shared" si="0"/>
        <v>94000</v>
      </c>
      <c r="N8" s="11"/>
      <c r="O8" s="11"/>
    </row>
    <row r="9" spans="1:15">
      <c r="A9" s="13"/>
      <c r="B9" s="13"/>
      <c r="C9" s="11"/>
      <c r="D9" s="13"/>
      <c r="E9" s="13"/>
      <c r="F9" s="11"/>
      <c r="G9" s="11"/>
      <c r="H9" s="3">
        <v>5</v>
      </c>
      <c r="I9" s="3" t="s">
        <v>29</v>
      </c>
      <c r="J9" s="3" t="s">
        <v>26</v>
      </c>
      <c r="K9" s="3">
        <v>10000</v>
      </c>
      <c r="L9" s="3">
        <v>2</v>
      </c>
      <c r="M9" s="3">
        <f t="shared" si="0"/>
        <v>20000</v>
      </c>
      <c r="N9" s="11"/>
      <c r="O9" s="11"/>
    </row>
    <row r="10" spans="1:15">
      <c r="A10" s="13"/>
      <c r="B10" s="13"/>
      <c r="C10" s="11"/>
      <c r="D10" s="13"/>
      <c r="E10" s="13"/>
      <c r="F10" s="11"/>
      <c r="G10" s="11"/>
      <c r="H10" s="3">
        <v>6</v>
      </c>
      <c r="I10" s="3" t="s">
        <v>30</v>
      </c>
      <c r="J10" s="3" t="s">
        <v>24</v>
      </c>
      <c r="K10" s="3">
        <v>200</v>
      </c>
      <c r="L10" s="3">
        <v>200</v>
      </c>
      <c r="M10" s="3">
        <f t="shared" si="0"/>
        <v>40000</v>
      </c>
      <c r="N10" s="11"/>
      <c r="O10" s="11"/>
    </row>
    <row r="11" spans="1:15">
      <c r="A11" s="13"/>
      <c r="B11" s="13"/>
      <c r="C11" s="11"/>
      <c r="D11" s="13"/>
      <c r="E11" s="13"/>
      <c r="F11" s="11"/>
      <c r="G11" s="11"/>
      <c r="H11" s="3">
        <v>7</v>
      </c>
      <c r="I11" s="3" t="s">
        <v>31</v>
      </c>
      <c r="J11" s="3" t="s">
        <v>32</v>
      </c>
      <c r="K11" s="3">
        <v>1800</v>
      </c>
      <c r="L11" s="3">
        <v>2</v>
      </c>
      <c r="M11" s="3">
        <f t="shared" si="0"/>
        <v>3600</v>
      </c>
      <c r="N11" s="11"/>
      <c r="O11" s="11"/>
    </row>
    <row r="12" spans="1:15">
      <c r="A12" s="13"/>
      <c r="B12" s="13"/>
      <c r="C12" s="11"/>
      <c r="D12" s="13"/>
      <c r="E12" s="13"/>
      <c r="F12" s="11"/>
      <c r="G12" s="11"/>
      <c r="H12" s="3">
        <v>8</v>
      </c>
      <c r="I12" s="3" t="s">
        <v>33</v>
      </c>
      <c r="J12" s="3" t="s">
        <v>22</v>
      </c>
      <c r="K12" s="3">
        <v>10</v>
      </c>
      <c r="L12" s="3">
        <v>7000</v>
      </c>
      <c r="M12" s="3">
        <f t="shared" si="0"/>
        <v>70000</v>
      </c>
      <c r="N12" s="11"/>
      <c r="O12" s="11"/>
    </row>
    <row r="13" spans="1:15">
      <c r="A13" s="14"/>
      <c r="B13" s="13"/>
      <c r="C13" s="12"/>
      <c r="D13" s="14"/>
      <c r="E13" s="14"/>
      <c r="F13" s="12"/>
      <c r="G13" s="12"/>
      <c r="H13" s="3">
        <v>9</v>
      </c>
      <c r="I13" s="7" t="s">
        <v>34</v>
      </c>
      <c r="J13" s="3" t="s">
        <v>32</v>
      </c>
      <c r="K13" s="3">
        <v>140000</v>
      </c>
      <c r="L13" s="3">
        <v>1</v>
      </c>
      <c r="M13" s="3">
        <f t="shared" si="0"/>
        <v>140000</v>
      </c>
      <c r="N13" s="12"/>
      <c r="O13" s="12"/>
    </row>
    <row r="14" spans="1:15">
      <c r="A14" s="13">
        <v>2</v>
      </c>
      <c r="B14" s="13" t="s">
        <v>35</v>
      </c>
      <c r="C14" s="13" t="s">
        <v>36</v>
      </c>
      <c r="D14" s="13" t="s">
        <v>37</v>
      </c>
      <c r="E14" s="13" t="s">
        <v>38</v>
      </c>
      <c r="F14" s="13">
        <v>2000</v>
      </c>
      <c r="G14" s="13">
        <v>2000</v>
      </c>
      <c r="H14" s="3">
        <v>1</v>
      </c>
      <c r="I14" s="3" t="s">
        <v>21</v>
      </c>
      <c r="J14" s="3" t="s">
        <v>22</v>
      </c>
      <c r="K14" s="3">
        <v>200</v>
      </c>
      <c r="L14" s="3">
        <v>952</v>
      </c>
      <c r="M14" s="3">
        <f t="shared" si="0"/>
        <v>190400</v>
      </c>
      <c r="N14" s="11">
        <f>SUM(M14:M20)</f>
        <v>814300</v>
      </c>
      <c r="O14" s="11">
        <f>N14*0.5</f>
        <v>407150</v>
      </c>
    </row>
    <row r="15" spans="1:15">
      <c r="A15" s="13"/>
      <c r="B15" s="13"/>
      <c r="C15" s="13"/>
      <c r="D15" s="13"/>
      <c r="E15" s="13"/>
      <c r="F15" s="13"/>
      <c r="G15" s="13"/>
      <c r="H15" s="3">
        <v>2</v>
      </c>
      <c r="I15" s="3" t="s">
        <v>23</v>
      </c>
      <c r="J15" s="3" t="s">
        <v>24</v>
      </c>
      <c r="K15" s="3">
        <v>100</v>
      </c>
      <c r="L15" s="3">
        <v>1999</v>
      </c>
      <c r="M15" s="3">
        <f t="shared" si="0"/>
        <v>199900</v>
      </c>
      <c r="N15" s="11"/>
      <c r="O15" s="11"/>
    </row>
    <row r="16" spans="1:15">
      <c r="A16" s="13"/>
      <c r="B16" s="13"/>
      <c r="C16" s="13"/>
      <c r="D16" s="13"/>
      <c r="E16" s="13"/>
      <c r="F16" s="13"/>
      <c r="G16" s="13"/>
      <c r="H16" s="3">
        <v>3</v>
      </c>
      <c r="I16" s="3" t="s">
        <v>25</v>
      </c>
      <c r="J16" s="3" t="s">
        <v>26</v>
      </c>
      <c r="K16" s="3">
        <v>12000</v>
      </c>
      <c r="L16" s="3">
        <v>6</v>
      </c>
      <c r="M16" s="3">
        <f t="shared" si="0"/>
        <v>72000</v>
      </c>
      <c r="N16" s="11"/>
      <c r="O16" s="11"/>
    </row>
    <row r="17" spans="1:15">
      <c r="A17" s="13"/>
      <c r="B17" s="13"/>
      <c r="C17" s="13"/>
      <c r="D17" s="13"/>
      <c r="E17" s="13"/>
      <c r="F17" s="13"/>
      <c r="G17" s="13"/>
      <c r="H17" s="3">
        <v>4</v>
      </c>
      <c r="I17" s="7" t="s">
        <v>27</v>
      </c>
      <c r="J17" s="3" t="s">
        <v>28</v>
      </c>
      <c r="K17" s="3">
        <v>200</v>
      </c>
      <c r="L17" s="3">
        <v>1600</v>
      </c>
      <c r="M17" s="3">
        <f t="shared" si="0"/>
        <v>320000</v>
      </c>
      <c r="N17" s="11"/>
      <c r="O17" s="11"/>
    </row>
    <row r="18" spans="1:15">
      <c r="A18" s="13"/>
      <c r="B18" s="13"/>
      <c r="C18" s="13"/>
      <c r="D18" s="13"/>
      <c r="E18" s="13"/>
      <c r="F18" s="13"/>
      <c r="G18" s="13"/>
      <c r="H18" s="3">
        <v>5</v>
      </c>
      <c r="I18" s="3" t="s">
        <v>29</v>
      </c>
      <c r="J18" s="3" t="s">
        <v>26</v>
      </c>
      <c r="K18" s="3">
        <v>10000</v>
      </c>
      <c r="L18" s="3">
        <v>2</v>
      </c>
      <c r="M18" s="3">
        <f t="shared" si="0"/>
        <v>20000</v>
      </c>
      <c r="N18" s="11"/>
      <c r="O18" s="11"/>
    </row>
    <row r="19" spans="1:15">
      <c r="A19" s="13"/>
      <c r="B19" s="13"/>
      <c r="C19" s="13"/>
      <c r="D19" s="13"/>
      <c r="E19" s="13"/>
      <c r="F19" s="13"/>
      <c r="G19" s="13"/>
      <c r="H19" s="3">
        <v>6</v>
      </c>
      <c r="I19" s="3" t="s">
        <v>39</v>
      </c>
      <c r="J19" s="3" t="s">
        <v>32</v>
      </c>
      <c r="K19" s="3">
        <v>1500</v>
      </c>
      <c r="L19" s="3">
        <v>4</v>
      </c>
      <c r="M19" s="3">
        <f t="shared" si="0"/>
        <v>6000</v>
      </c>
      <c r="N19" s="11"/>
      <c r="O19" s="11"/>
    </row>
    <row r="20" spans="1:15">
      <c r="A20" s="14"/>
      <c r="B20" s="13"/>
      <c r="C20" s="14"/>
      <c r="D20" s="14"/>
      <c r="E20" s="14"/>
      <c r="F20" s="14"/>
      <c r="G20" s="14"/>
      <c r="H20" s="3">
        <v>7</v>
      </c>
      <c r="I20" s="3" t="s">
        <v>33</v>
      </c>
      <c r="J20" s="3" t="s">
        <v>22</v>
      </c>
      <c r="K20" s="3">
        <v>10</v>
      </c>
      <c r="L20" s="3">
        <v>600</v>
      </c>
      <c r="M20" s="3">
        <f t="shared" si="0"/>
        <v>6000</v>
      </c>
      <c r="N20" s="12"/>
      <c r="O20" s="12"/>
    </row>
    <row r="21" spans="1:15">
      <c r="A21" s="21">
        <v>3</v>
      </c>
      <c r="B21" s="13"/>
      <c r="C21" s="18" t="s">
        <v>40</v>
      </c>
      <c r="D21" s="17" t="s">
        <v>41</v>
      </c>
      <c r="E21" s="17" t="s">
        <v>42</v>
      </c>
      <c r="F21" s="17">
        <v>1000</v>
      </c>
      <c r="G21" s="17">
        <v>1000</v>
      </c>
      <c r="H21" s="3">
        <v>1</v>
      </c>
      <c r="I21" s="3" t="s">
        <v>39</v>
      </c>
      <c r="J21" s="3" t="s">
        <v>32</v>
      </c>
      <c r="K21" s="3">
        <v>1500</v>
      </c>
      <c r="L21" s="3">
        <v>2</v>
      </c>
      <c r="M21" s="3">
        <f t="shared" si="0"/>
        <v>3000</v>
      </c>
      <c r="N21" s="17">
        <f>SUM(M21:M23)</f>
        <v>106600</v>
      </c>
      <c r="O21" s="22">
        <f t="shared" ref="O21:O26" si="1">N21*0.5</f>
        <v>53300</v>
      </c>
    </row>
    <row r="22" spans="1:15">
      <c r="A22" s="21"/>
      <c r="B22" s="13"/>
      <c r="C22" s="18"/>
      <c r="D22" s="17"/>
      <c r="E22" s="17"/>
      <c r="F22" s="17"/>
      <c r="G22" s="17"/>
      <c r="H22" s="3">
        <v>2</v>
      </c>
      <c r="I22" s="7" t="s">
        <v>27</v>
      </c>
      <c r="J22" s="3" t="s">
        <v>28</v>
      </c>
      <c r="K22" s="3">
        <v>200</v>
      </c>
      <c r="L22" s="3">
        <v>458</v>
      </c>
      <c r="M22" s="3">
        <f t="shared" si="0"/>
        <v>91600</v>
      </c>
      <c r="N22" s="17"/>
      <c r="O22" s="22"/>
    </row>
    <row r="23" spans="1:15">
      <c r="A23" s="21"/>
      <c r="B23" s="13"/>
      <c r="C23" s="18"/>
      <c r="D23" s="17"/>
      <c r="E23" s="17"/>
      <c r="F23" s="17"/>
      <c r="G23" s="17"/>
      <c r="H23" s="3">
        <v>3</v>
      </c>
      <c r="I23" s="3" t="s">
        <v>43</v>
      </c>
      <c r="J23" s="3" t="s">
        <v>26</v>
      </c>
      <c r="K23" s="3">
        <v>12000</v>
      </c>
      <c r="L23" s="3">
        <v>1</v>
      </c>
      <c r="M23" s="3">
        <f t="shared" si="0"/>
        <v>12000</v>
      </c>
      <c r="N23" s="17"/>
      <c r="O23" s="22"/>
    </row>
    <row r="24" spans="1:15">
      <c r="A24" s="15">
        <v>4</v>
      </c>
      <c r="B24" s="15" t="s">
        <v>44</v>
      </c>
      <c r="C24" s="15" t="s">
        <v>45</v>
      </c>
      <c r="D24" s="15" t="s">
        <v>46</v>
      </c>
      <c r="E24" s="15" t="s">
        <v>47</v>
      </c>
      <c r="F24" s="15">
        <v>1500</v>
      </c>
      <c r="G24" s="15">
        <v>1500</v>
      </c>
      <c r="H24" s="3">
        <v>1</v>
      </c>
      <c r="I24" s="7" t="s">
        <v>27</v>
      </c>
      <c r="J24" s="3" t="s">
        <v>28</v>
      </c>
      <c r="K24" s="3">
        <v>200</v>
      </c>
      <c r="L24" s="3">
        <v>1500</v>
      </c>
      <c r="M24" s="3">
        <f t="shared" si="0"/>
        <v>300000</v>
      </c>
      <c r="N24" s="10">
        <f>M24+M25</f>
        <v>390000</v>
      </c>
      <c r="O24" s="10">
        <f t="shared" si="1"/>
        <v>195000</v>
      </c>
    </row>
    <row r="25" spans="1:15">
      <c r="A25" s="13"/>
      <c r="B25" s="13"/>
      <c r="C25" s="13"/>
      <c r="D25" s="13"/>
      <c r="E25" s="13"/>
      <c r="F25" s="13"/>
      <c r="G25" s="13"/>
      <c r="H25" s="3">
        <v>2</v>
      </c>
      <c r="I25" s="7" t="s">
        <v>48</v>
      </c>
      <c r="J25" s="3" t="s">
        <v>28</v>
      </c>
      <c r="K25" s="3">
        <v>150</v>
      </c>
      <c r="L25" s="3">
        <v>600</v>
      </c>
      <c r="M25" s="3">
        <f t="shared" si="0"/>
        <v>90000</v>
      </c>
      <c r="N25" s="11"/>
      <c r="O25" s="11"/>
    </row>
    <row r="26" spans="1:15">
      <c r="A26" s="15">
        <v>5</v>
      </c>
      <c r="B26" s="13"/>
      <c r="C26" s="15" t="s">
        <v>49</v>
      </c>
      <c r="D26" s="15" t="s">
        <v>50</v>
      </c>
      <c r="E26" s="15" t="s">
        <v>51</v>
      </c>
      <c r="F26" s="15">
        <v>1000</v>
      </c>
      <c r="G26" s="15">
        <v>1000</v>
      </c>
      <c r="H26" s="3">
        <v>1</v>
      </c>
      <c r="I26" s="7" t="s">
        <v>27</v>
      </c>
      <c r="J26" s="3" t="s">
        <v>28</v>
      </c>
      <c r="K26" s="3">
        <v>200</v>
      </c>
      <c r="L26" s="3">
        <v>300</v>
      </c>
      <c r="M26" s="3">
        <f t="shared" si="0"/>
        <v>60000</v>
      </c>
      <c r="N26" s="10">
        <f>SUM(M26:M29)</f>
        <v>97800</v>
      </c>
      <c r="O26" s="10">
        <f t="shared" si="1"/>
        <v>48900</v>
      </c>
    </row>
    <row r="27" spans="1:15">
      <c r="A27" s="13"/>
      <c r="B27" s="13"/>
      <c r="C27" s="13"/>
      <c r="D27" s="13"/>
      <c r="E27" s="13"/>
      <c r="F27" s="13"/>
      <c r="G27" s="13"/>
      <c r="H27" s="3">
        <v>2</v>
      </c>
      <c r="I27" s="3" t="s">
        <v>43</v>
      </c>
      <c r="J27" s="3" t="s">
        <v>26</v>
      </c>
      <c r="K27" s="3">
        <v>12000</v>
      </c>
      <c r="L27" s="3">
        <v>1</v>
      </c>
      <c r="M27" s="3">
        <f t="shared" si="0"/>
        <v>12000</v>
      </c>
      <c r="N27" s="11"/>
      <c r="O27" s="11"/>
    </row>
    <row r="28" spans="1:15">
      <c r="A28" s="13"/>
      <c r="B28" s="13"/>
      <c r="C28" s="13"/>
      <c r="D28" s="13"/>
      <c r="E28" s="13"/>
      <c r="F28" s="13"/>
      <c r="G28" s="13"/>
      <c r="H28" s="3">
        <v>3</v>
      </c>
      <c r="I28" s="3" t="s">
        <v>33</v>
      </c>
      <c r="J28" s="3" t="s">
        <v>22</v>
      </c>
      <c r="K28" s="3">
        <v>10</v>
      </c>
      <c r="L28" s="3">
        <v>500</v>
      </c>
      <c r="M28" s="3">
        <f t="shared" si="0"/>
        <v>5000</v>
      </c>
      <c r="N28" s="11"/>
      <c r="O28" s="11"/>
    </row>
    <row r="29" spans="1:15">
      <c r="A29" s="13"/>
      <c r="B29" s="13"/>
      <c r="C29" s="13"/>
      <c r="D29" s="13"/>
      <c r="E29" s="13"/>
      <c r="F29" s="13"/>
      <c r="G29" s="13"/>
      <c r="H29" s="3">
        <v>4</v>
      </c>
      <c r="I29" s="7" t="s">
        <v>52</v>
      </c>
      <c r="J29" s="3" t="s">
        <v>22</v>
      </c>
      <c r="K29" s="3">
        <v>80</v>
      </c>
      <c r="L29" s="3">
        <v>260</v>
      </c>
      <c r="M29" s="3">
        <f t="shared" si="0"/>
        <v>20800</v>
      </c>
      <c r="N29" s="11"/>
      <c r="O29" s="11"/>
    </row>
    <row r="30" spans="1:15">
      <c r="A30" s="6"/>
      <c r="B30" s="5"/>
      <c r="C30" s="5"/>
      <c r="D30" s="5"/>
      <c r="E30" s="4"/>
      <c r="F30" s="5"/>
      <c r="G30" s="5"/>
      <c r="H30" s="3">
        <v>8</v>
      </c>
      <c r="I30" s="3" t="s">
        <v>53</v>
      </c>
      <c r="J30" s="3" t="s">
        <v>32</v>
      </c>
      <c r="K30" s="3">
        <v>12000</v>
      </c>
      <c r="L30" s="3">
        <v>1</v>
      </c>
      <c r="M30" s="3">
        <f t="shared" ref="M30:M59" si="2">K30*L30</f>
        <v>12000</v>
      </c>
      <c r="N30" s="6"/>
      <c r="O30" s="6"/>
    </row>
    <row r="31" spans="1:15">
      <c r="A31" s="17">
        <v>7</v>
      </c>
      <c r="B31" s="15" t="s">
        <v>54</v>
      </c>
      <c r="C31" s="17" t="s">
        <v>55</v>
      </c>
      <c r="D31" s="17" t="s">
        <v>56</v>
      </c>
      <c r="E31" s="15" t="s">
        <v>57</v>
      </c>
      <c r="F31" s="17">
        <v>1000</v>
      </c>
      <c r="G31" s="17">
        <v>1000</v>
      </c>
      <c r="H31" s="3">
        <v>1</v>
      </c>
      <c r="I31" s="3" t="s">
        <v>23</v>
      </c>
      <c r="J31" s="3" t="s">
        <v>24</v>
      </c>
      <c r="K31" s="3">
        <v>100</v>
      </c>
      <c r="L31" s="3">
        <v>130</v>
      </c>
      <c r="M31" s="3">
        <f t="shared" si="2"/>
        <v>13000</v>
      </c>
      <c r="N31" s="22">
        <f>SUM(M31:M36)</f>
        <v>60300</v>
      </c>
      <c r="O31" s="22">
        <f>N31*0.5</f>
        <v>30150</v>
      </c>
    </row>
    <row r="32" spans="1:15">
      <c r="A32" s="17"/>
      <c r="B32" s="13"/>
      <c r="C32" s="17"/>
      <c r="D32" s="17"/>
      <c r="E32" s="13"/>
      <c r="F32" s="17"/>
      <c r="G32" s="17"/>
      <c r="H32" s="3">
        <v>2</v>
      </c>
      <c r="I32" s="3" t="s">
        <v>25</v>
      </c>
      <c r="J32" s="3" t="s">
        <v>26</v>
      </c>
      <c r="K32" s="3">
        <v>12000</v>
      </c>
      <c r="L32" s="3">
        <v>1</v>
      </c>
      <c r="M32" s="3">
        <f t="shared" si="2"/>
        <v>12000</v>
      </c>
      <c r="N32" s="22"/>
      <c r="O32" s="22"/>
    </row>
    <row r="33" spans="1:15">
      <c r="A33" s="17"/>
      <c r="B33" s="13"/>
      <c r="C33" s="17"/>
      <c r="D33" s="17"/>
      <c r="E33" s="13"/>
      <c r="F33" s="17"/>
      <c r="G33" s="17"/>
      <c r="H33" s="3">
        <v>2</v>
      </c>
      <c r="I33" s="7" t="s">
        <v>27</v>
      </c>
      <c r="J33" s="3" t="s">
        <v>28</v>
      </c>
      <c r="K33" s="3">
        <v>200</v>
      </c>
      <c r="L33" s="3">
        <v>100</v>
      </c>
      <c r="M33" s="3">
        <f t="shared" si="2"/>
        <v>20000</v>
      </c>
      <c r="N33" s="22"/>
      <c r="O33" s="22"/>
    </row>
    <row r="34" spans="1:15">
      <c r="A34" s="17"/>
      <c r="B34" s="13"/>
      <c r="C34" s="17"/>
      <c r="D34" s="17"/>
      <c r="E34" s="13"/>
      <c r="F34" s="17"/>
      <c r="G34" s="17"/>
      <c r="H34" s="3">
        <v>3</v>
      </c>
      <c r="I34" s="3" t="s">
        <v>58</v>
      </c>
      <c r="J34" s="3" t="s">
        <v>26</v>
      </c>
      <c r="K34" s="3">
        <v>12000</v>
      </c>
      <c r="L34" s="3">
        <v>1</v>
      </c>
      <c r="M34" s="3">
        <f t="shared" si="2"/>
        <v>12000</v>
      </c>
      <c r="N34" s="22"/>
      <c r="O34" s="22"/>
    </row>
    <row r="35" spans="1:15">
      <c r="A35" s="17"/>
      <c r="B35" s="13"/>
      <c r="C35" s="17"/>
      <c r="D35" s="17"/>
      <c r="E35" s="13"/>
      <c r="F35" s="17"/>
      <c r="G35" s="17"/>
      <c r="H35" s="3">
        <v>4</v>
      </c>
      <c r="I35" s="3" t="s">
        <v>59</v>
      </c>
      <c r="J35" s="3" t="s">
        <v>32</v>
      </c>
      <c r="K35" s="3">
        <v>1800</v>
      </c>
      <c r="L35" s="3">
        <v>1</v>
      </c>
      <c r="M35" s="3">
        <f t="shared" si="2"/>
        <v>1800</v>
      </c>
      <c r="N35" s="22"/>
      <c r="O35" s="22"/>
    </row>
    <row r="36" spans="1:15">
      <c r="A36" s="17"/>
      <c r="B36" s="13"/>
      <c r="C36" s="17"/>
      <c r="D36" s="17"/>
      <c r="E36" s="14"/>
      <c r="F36" s="17"/>
      <c r="G36" s="17"/>
      <c r="H36" s="3">
        <v>5</v>
      </c>
      <c r="I36" s="3" t="s">
        <v>33</v>
      </c>
      <c r="J36" s="3" t="s">
        <v>22</v>
      </c>
      <c r="K36" s="3">
        <v>10</v>
      </c>
      <c r="L36" s="3">
        <v>150</v>
      </c>
      <c r="M36" s="3">
        <f t="shared" si="2"/>
        <v>1500</v>
      </c>
      <c r="N36" s="22"/>
      <c r="O36" s="22"/>
    </row>
    <row r="37" spans="1:15">
      <c r="A37" s="17">
        <v>8</v>
      </c>
      <c r="B37" s="13"/>
      <c r="C37" s="17" t="s">
        <v>60</v>
      </c>
      <c r="D37" s="17" t="s">
        <v>61</v>
      </c>
      <c r="E37" s="17" t="s">
        <v>62</v>
      </c>
      <c r="F37" s="17">
        <v>1000</v>
      </c>
      <c r="G37" s="17">
        <v>1000</v>
      </c>
      <c r="H37" s="3">
        <v>1</v>
      </c>
      <c r="I37" s="3" t="s">
        <v>23</v>
      </c>
      <c r="J37" s="3" t="s">
        <v>24</v>
      </c>
      <c r="K37" s="3">
        <v>100</v>
      </c>
      <c r="L37" s="3">
        <v>33</v>
      </c>
      <c r="M37" s="3">
        <f t="shared" si="2"/>
        <v>3300</v>
      </c>
      <c r="N37" s="22">
        <f>SUM(M37:M41)</f>
        <v>46000</v>
      </c>
      <c r="O37" s="22">
        <f>N37*0.5</f>
        <v>23000</v>
      </c>
    </row>
    <row r="38" spans="1:15">
      <c r="A38" s="17"/>
      <c r="B38" s="13"/>
      <c r="C38" s="17"/>
      <c r="D38" s="17"/>
      <c r="E38" s="17"/>
      <c r="F38" s="17"/>
      <c r="G38" s="17"/>
      <c r="H38" s="3">
        <v>2</v>
      </c>
      <c r="I38" s="3" t="s">
        <v>25</v>
      </c>
      <c r="J38" s="3" t="s">
        <v>26</v>
      </c>
      <c r="K38" s="3">
        <v>12000</v>
      </c>
      <c r="L38" s="3">
        <v>1</v>
      </c>
      <c r="M38" s="3">
        <f t="shared" si="2"/>
        <v>12000</v>
      </c>
      <c r="N38" s="22"/>
      <c r="O38" s="22"/>
    </row>
    <row r="39" spans="1:15">
      <c r="A39" s="17"/>
      <c r="B39" s="13"/>
      <c r="C39" s="17"/>
      <c r="D39" s="17"/>
      <c r="E39" s="17"/>
      <c r="F39" s="17"/>
      <c r="G39" s="17"/>
      <c r="H39" s="3">
        <v>3</v>
      </c>
      <c r="I39" s="7" t="s">
        <v>27</v>
      </c>
      <c r="J39" s="3" t="s">
        <v>28</v>
      </c>
      <c r="K39" s="3">
        <v>200</v>
      </c>
      <c r="L39" s="3">
        <v>96</v>
      </c>
      <c r="M39" s="3">
        <f t="shared" si="2"/>
        <v>19200</v>
      </c>
      <c r="N39" s="22"/>
      <c r="O39" s="22"/>
    </row>
    <row r="40" spans="1:15">
      <c r="A40" s="17"/>
      <c r="B40" s="13"/>
      <c r="C40" s="17"/>
      <c r="D40" s="17"/>
      <c r="E40" s="17"/>
      <c r="F40" s="17"/>
      <c r="G40" s="17"/>
      <c r="H40" s="3">
        <v>4</v>
      </c>
      <c r="I40" s="3" t="s">
        <v>29</v>
      </c>
      <c r="J40" s="3" t="s">
        <v>26</v>
      </c>
      <c r="K40" s="3">
        <v>10000</v>
      </c>
      <c r="L40" s="3">
        <v>1</v>
      </c>
      <c r="M40" s="3">
        <f t="shared" si="2"/>
        <v>10000</v>
      </c>
      <c r="N40" s="22"/>
      <c r="O40" s="22"/>
    </row>
    <row r="41" spans="1:15">
      <c r="A41" s="17"/>
      <c r="B41" s="13"/>
      <c r="C41" s="17"/>
      <c r="D41" s="17"/>
      <c r="E41" s="17"/>
      <c r="F41" s="17"/>
      <c r="G41" s="17"/>
      <c r="H41" s="3">
        <v>5</v>
      </c>
      <c r="I41" s="3" t="s">
        <v>39</v>
      </c>
      <c r="J41" s="3" t="s">
        <v>24</v>
      </c>
      <c r="K41" s="3">
        <v>1500</v>
      </c>
      <c r="L41" s="3">
        <v>1</v>
      </c>
      <c r="M41" s="3">
        <f>K41*L41</f>
        <v>1500</v>
      </c>
      <c r="N41" s="22"/>
      <c r="O41" s="22"/>
    </row>
    <row r="42" spans="1:15">
      <c r="A42" s="22">
        <v>9</v>
      </c>
      <c r="B42" s="17" t="s">
        <v>63</v>
      </c>
      <c r="C42" s="17" t="s">
        <v>64</v>
      </c>
      <c r="D42" s="17" t="s">
        <v>65</v>
      </c>
      <c r="E42" s="17" t="s">
        <v>66</v>
      </c>
      <c r="F42" s="17">
        <v>4000</v>
      </c>
      <c r="G42" s="17">
        <v>4000</v>
      </c>
      <c r="H42" s="3">
        <v>1</v>
      </c>
      <c r="I42" s="3" t="s">
        <v>21</v>
      </c>
      <c r="J42" s="3" t="s">
        <v>22</v>
      </c>
      <c r="K42" s="3">
        <v>200</v>
      </c>
      <c r="L42" s="3">
        <v>420</v>
      </c>
      <c r="M42" s="3">
        <f t="shared" si="2"/>
        <v>84000</v>
      </c>
      <c r="N42" s="10">
        <f>SUM(M42:M47)</f>
        <v>293800</v>
      </c>
      <c r="O42" s="22">
        <f>N42*0.5</f>
        <v>146900</v>
      </c>
    </row>
    <row r="43" spans="1:15">
      <c r="A43" s="22"/>
      <c r="B43" s="22"/>
      <c r="C43" s="17"/>
      <c r="D43" s="17"/>
      <c r="E43" s="17"/>
      <c r="F43" s="17"/>
      <c r="G43" s="17"/>
      <c r="H43" s="3">
        <v>2</v>
      </c>
      <c r="I43" s="3" t="s">
        <v>23</v>
      </c>
      <c r="J43" s="3" t="s">
        <v>24</v>
      </c>
      <c r="K43" s="3">
        <v>100</v>
      </c>
      <c r="L43" s="3">
        <v>960</v>
      </c>
      <c r="M43" s="3">
        <f t="shared" si="2"/>
        <v>96000</v>
      </c>
      <c r="N43" s="11"/>
      <c r="O43" s="22"/>
    </row>
    <row r="44" spans="1:15">
      <c r="A44" s="22"/>
      <c r="B44" s="22"/>
      <c r="C44" s="17"/>
      <c r="D44" s="17"/>
      <c r="E44" s="17"/>
      <c r="F44" s="17"/>
      <c r="G44" s="17"/>
      <c r="H44" s="3">
        <v>3</v>
      </c>
      <c r="I44" s="3" t="s">
        <v>25</v>
      </c>
      <c r="J44" s="3" t="s">
        <v>26</v>
      </c>
      <c r="K44" s="3">
        <v>12000</v>
      </c>
      <c r="L44" s="3">
        <v>7</v>
      </c>
      <c r="M44" s="3">
        <f t="shared" si="2"/>
        <v>84000</v>
      </c>
      <c r="N44" s="11"/>
      <c r="O44" s="22"/>
    </row>
    <row r="45" spans="1:15">
      <c r="A45" s="22"/>
      <c r="B45" s="22"/>
      <c r="C45" s="17"/>
      <c r="D45" s="17"/>
      <c r="E45" s="17"/>
      <c r="F45" s="17"/>
      <c r="G45" s="17"/>
      <c r="H45" s="3">
        <v>4</v>
      </c>
      <c r="I45" s="7" t="s">
        <v>27</v>
      </c>
      <c r="J45" s="3" t="s">
        <v>28</v>
      </c>
      <c r="K45" s="3">
        <v>200</v>
      </c>
      <c r="L45" s="3">
        <v>100</v>
      </c>
      <c r="M45" s="3">
        <f t="shared" si="2"/>
        <v>20000</v>
      </c>
      <c r="N45" s="11"/>
      <c r="O45" s="22"/>
    </row>
    <row r="46" spans="1:15">
      <c r="A46" s="22"/>
      <c r="B46" s="22"/>
      <c r="C46" s="17"/>
      <c r="D46" s="17"/>
      <c r="E46" s="17"/>
      <c r="F46" s="17"/>
      <c r="G46" s="17"/>
      <c r="H46" s="3">
        <v>5</v>
      </c>
      <c r="I46" s="3" t="s">
        <v>52</v>
      </c>
      <c r="J46" s="3" t="s">
        <v>22</v>
      </c>
      <c r="K46" s="3">
        <v>80</v>
      </c>
      <c r="L46" s="3">
        <v>100</v>
      </c>
      <c r="M46" s="3">
        <f t="shared" si="2"/>
        <v>8000</v>
      </c>
      <c r="N46" s="11"/>
      <c r="O46" s="22"/>
    </row>
    <row r="47" spans="1:15">
      <c r="A47" s="22"/>
      <c r="B47" s="22"/>
      <c r="C47" s="17"/>
      <c r="D47" s="17"/>
      <c r="E47" s="17"/>
      <c r="F47" s="17"/>
      <c r="G47" s="17"/>
      <c r="H47" s="3">
        <v>6</v>
      </c>
      <c r="I47" s="3" t="s">
        <v>59</v>
      </c>
      <c r="J47" s="3" t="s">
        <v>32</v>
      </c>
      <c r="K47" s="3">
        <v>1800</v>
      </c>
      <c r="L47" s="3">
        <v>1</v>
      </c>
      <c r="M47" s="3">
        <f t="shared" si="2"/>
        <v>1800</v>
      </c>
      <c r="N47" s="11"/>
      <c r="O47" s="22"/>
    </row>
    <row r="48" spans="1:15">
      <c r="A48" s="22">
        <v>10</v>
      </c>
      <c r="B48" s="10" t="s">
        <v>67</v>
      </c>
      <c r="C48" s="17" t="s">
        <v>68</v>
      </c>
      <c r="D48" s="17" t="s">
        <v>69</v>
      </c>
      <c r="E48" s="17" t="s">
        <v>70</v>
      </c>
      <c r="F48" s="17">
        <v>1000</v>
      </c>
      <c r="G48" s="17">
        <v>1000</v>
      </c>
      <c r="H48" s="3">
        <v>1</v>
      </c>
      <c r="I48" s="7" t="s">
        <v>21</v>
      </c>
      <c r="J48" s="3" t="s">
        <v>22</v>
      </c>
      <c r="K48" s="3">
        <v>200</v>
      </c>
      <c r="L48" s="3">
        <v>30</v>
      </c>
      <c r="M48" s="3">
        <f t="shared" si="2"/>
        <v>6000</v>
      </c>
      <c r="N48" s="22">
        <f>SUM(M48:M55)</f>
        <v>81700</v>
      </c>
      <c r="O48" s="22">
        <f>N48*0.5</f>
        <v>40850</v>
      </c>
    </row>
    <row r="49" spans="1:15">
      <c r="A49" s="22"/>
      <c r="B49" s="11"/>
      <c r="C49" s="17"/>
      <c r="D49" s="17"/>
      <c r="E49" s="17"/>
      <c r="F49" s="17"/>
      <c r="G49" s="17"/>
      <c r="H49" s="3">
        <v>2</v>
      </c>
      <c r="I49" s="7" t="s">
        <v>23</v>
      </c>
      <c r="J49" s="3" t="s">
        <v>24</v>
      </c>
      <c r="K49" s="3">
        <v>100</v>
      </c>
      <c r="L49" s="3">
        <v>259</v>
      </c>
      <c r="M49" s="3">
        <f t="shared" si="2"/>
        <v>25900</v>
      </c>
      <c r="N49" s="22"/>
      <c r="O49" s="22"/>
    </row>
    <row r="50" spans="1:15">
      <c r="A50" s="22"/>
      <c r="B50" s="11"/>
      <c r="C50" s="17"/>
      <c r="D50" s="17"/>
      <c r="E50" s="17"/>
      <c r="F50" s="17"/>
      <c r="G50" s="17"/>
      <c r="H50" s="3">
        <v>3</v>
      </c>
      <c r="I50" s="7" t="s">
        <v>25</v>
      </c>
      <c r="J50" s="3" t="s">
        <v>26</v>
      </c>
      <c r="K50" s="3">
        <v>12000</v>
      </c>
      <c r="L50" s="3">
        <v>1</v>
      </c>
      <c r="M50" s="3">
        <f t="shared" si="2"/>
        <v>12000</v>
      </c>
      <c r="N50" s="22"/>
      <c r="O50" s="22"/>
    </row>
    <row r="51" spans="1:15">
      <c r="A51" s="22"/>
      <c r="B51" s="11"/>
      <c r="C51" s="17"/>
      <c r="D51" s="17"/>
      <c r="E51" s="17"/>
      <c r="F51" s="17"/>
      <c r="G51" s="17"/>
      <c r="H51" s="3">
        <v>4</v>
      </c>
      <c r="I51" s="7" t="s">
        <v>27</v>
      </c>
      <c r="J51" s="3" t="s">
        <v>28</v>
      </c>
      <c r="K51" s="3">
        <v>200</v>
      </c>
      <c r="L51" s="3">
        <v>70</v>
      </c>
      <c r="M51" s="3">
        <f t="shared" si="2"/>
        <v>14000</v>
      </c>
      <c r="N51" s="22"/>
      <c r="O51" s="22"/>
    </row>
    <row r="52" spans="1:15">
      <c r="A52" s="22"/>
      <c r="B52" s="11"/>
      <c r="C52" s="17"/>
      <c r="D52" s="17"/>
      <c r="E52" s="17"/>
      <c r="F52" s="17"/>
      <c r="G52" s="17"/>
      <c r="H52" s="3">
        <v>5</v>
      </c>
      <c r="I52" s="3" t="s">
        <v>58</v>
      </c>
      <c r="J52" s="3" t="s">
        <v>26</v>
      </c>
      <c r="K52" s="3">
        <v>12000</v>
      </c>
      <c r="L52" s="3">
        <v>1</v>
      </c>
      <c r="M52" s="3">
        <f t="shared" si="2"/>
        <v>12000</v>
      </c>
      <c r="N52" s="22"/>
      <c r="O52" s="22"/>
    </row>
    <row r="53" spans="1:15">
      <c r="A53" s="22"/>
      <c r="B53" s="11"/>
      <c r="C53" s="17"/>
      <c r="D53" s="17"/>
      <c r="E53" s="17"/>
      <c r="F53" s="17"/>
      <c r="G53" s="17"/>
      <c r="H53" s="3">
        <v>6</v>
      </c>
      <c r="I53" s="3" t="s">
        <v>119</v>
      </c>
      <c r="J53" s="3" t="s">
        <v>24</v>
      </c>
      <c r="K53" s="3">
        <v>200</v>
      </c>
      <c r="L53" s="3">
        <v>40</v>
      </c>
      <c r="M53" s="3">
        <f t="shared" si="2"/>
        <v>8000</v>
      </c>
      <c r="N53" s="22"/>
      <c r="O53" s="22"/>
    </row>
    <row r="54" spans="1:15">
      <c r="A54" s="22"/>
      <c r="B54" s="11"/>
      <c r="C54" s="17"/>
      <c r="D54" s="17"/>
      <c r="E54" s="17"/>
      <c r="F54" s="17"/>
      <c r="G54" s="17"/>
      <c r="H54" s="3">
        <v>7</v>
      </c>
      <c r="I54" s="3" t="s">
        <v>71</v>
      </c>
      <c r="J54" s="3" t="s">
        <v>32</v>
      </c>
      <c r="K54" s="3">
        <v>1800</v>
      </c>
      <c r="L54" s="3">
        <v>1</v>
      </c>
      <c r="M54" s="3">
        <f t="shared" si="2"/>
        <v>1800</v>
      </c>
      <c r="N54" s="22"/>
      <c r="O54" s="22"/>
    </row>
    <row r="55" spans="1:15">
      <c r="A55" s="22"/>
      <c r="B55" s="11"/>
      <c r="C55" s="17"/>
      <c r="D55" s="17"/>
      <c r="E55" s="17"/>
      <c r="F55" s="17"/>
      <c r="G55" s="17"/>
      <c r="H55" s="3">
        <v>8</v>
      </c>
      <c r="I55" s="3" t="s">
        <v>33</v>
      </c>
      <c r="J55" s="3" t="s">
        <v>22</v>
      </c>
      <c r="K55" s="3">
        <v>10</v>
      </c>
      <c r="L55" s="3">
        <v>200</v>
      </c>
      <c r="M55" s="3">
        <f t="shared" si="2"/>
        <v>2000</v>
      </c>
      <c r="N55" s="22"/>
      <c r="O55" s="22"/>
    </row>
    <row r="56" spans="1:15">
      <c r="A56" s="22">
        <v>11</v>
      </c>
      <c r="B56" s="11"/>
      <c r="C56" s="17" t="s">
        <v>72</v>
      </c>
      <c r="D56" s="17" t="s">
        <v>73</v>
      </c>
      <c r="E56" s="17" t="s">
        <v>74</v>
      </c>
      <c r="F56" s="17">
        <v>1000</v>
      </c>
      <c r="G56" s="17">
        <v>1000</v>
      </c>
      <c r="H56" s="3">
        <v>1</v>
      </c>
      <c r="I56" s="3" t="s">
        <v>75</v>
      </c>
      <c r="J56" s="3" t="s">
        <v>22</v>
      </c>
      <c r="K56" s="3">
        <v>200</v>
      </c>
      <c r="L56" s="3">
        <v>294</v>
      </c>
      <c r="M56" s="3">
        <f t="shared" si="2"/>
        <v>58800</v>
      </c>
      <c r="N56" s="22">
        <f>SUM(M56:M61)</f>
        <v>144700</v>
      </c>
      <c r="O56" s="22">
        <f>N56*0.5</f>
        <v>72350</v>
      </c>
    </row>
    <row r="57" spans="1:15">
      <c r="A57" s="23"/>
      <c r="B57" s="11"/>
      <c r="C57" s="25"/>
      <c r="D57" s="25"/>
      <c r="E57" s="25"/>
      <c r="F57" s="25">
        <v>1000</v>
      </c>
      <c r="G57" s="25"/>
      <c r="H57" s="3">
        <v>2</v>
      </c>
      <c r="I57" s="3" t="s">
        <v>23</v>
      </c>
      <c r="J57" s="3" t="s">
        <v>24</v>
      </c>
      <c r="K57" s="3">
        <v>100</v>
      </c>
      <c r="L57" s="3">
        <v>261</v>
      </c>
      <c r="M57" s="3">
        <f t="shared" si="2"/>
        <v>26100</v>
      </c>
      <c r="N57" s="23"/>
      <c r="O57" s="23"/>
    </row>
    <row r="58" spans="1:15">
      <c r="A58" s="23"/>
      <c r="B58" s="11"/>
      <c r="C58" s="25"/>
      <c r="D58" s="25"/>
      <c r="E58" s="25"/>
      <c r="F58" s="25"/>
      <c r="G58" s="25"/>
      <c r="H58" s="3">
        <v>4</v>
      </c>
      <c r="I58" s="7" t="s">
        <v>27</v>
      </c>
      <c r="J58" s="3" t="s">
        <v>28</v>
      </c>
      <c r="K58" s="3">
        <v>200</v>
      </c>
      <c r="L58" s="3">
        <v>180</v>
      </c>
      <c r="M58" s="3">
        <f t="shared" si="2"/>
        <v>36000</v>
      </c>
      <c r="N58" s="23"/>
      <c r="O58" s="23"/>
    </row>
    <row r="59" spans="1:15">
      <c r="A59" s="23"/>
      <c r="B59" s="11"/>
      <c r="C59" s="25"/>
      <c r="D59" s="25"/>
      <c r="E59" s="25"/>
      <c r="F59" s="25"/>
      <c r="G59" s="25"/>
      <c r="H59" s="3">
        <v>5</v>
      </c>
      <c r="I59" s="3" t="s">
        <v>58</v>
      </c>
      <c r="J59" s="3" t="s">
        <v>26</v>
      </c>
      <c r="K59" s="3">
        <v>12000</v>
      </c>
      <c r="L59" s="3">
        <v>1</v>
      </c>
      <c r="M59" s="3">
        <f t="shared" si="2"/>
        <v>12000</v>
      </c>
      <c r="N59" s="23"/>
      <c r="O59" s="23"/>
    </row>
    <row r="60" spans="1:15">
      <c r="A60" s="23"/>
      <c r="B60" s="11"/>
      <c r="C60" s="25"/>
      <c r="D60" s="25"/>
      <c r="E60" s="25"/>
      <c r="F60" s="25"/>
      <c r="G60" s="25"/>
      <c r="H60" s="3">
        <v>6</v>
      </c>
      <c r="I60" s="3" t="s">
        <v>120</v>
      </c>
      <c r="J60" s="3" t="s">
        <v>24</v>
      </c>
      <c r="K60" s="3">
        <v>200</v>
      </c>
      <c r="L60" s="3">
        <v>50</v>
      </c>
      <c r="M60" s="3">
        <f t="shared" ref="M60:M99" si="3">K60*L60</f>
        <v>10000</v>
      </c>
      <c r="N60" s="23"/>
      <c r="O60" s="23"/>
    </row>
    <row r="61" spans="1:15">
      <c r="A61" s="23"/>
      <c r="B61" s="11"/>
      <c r="C61" s="25"/>
      <c r="D61" s="25"/>
      <c r="E61" s="25"/>
      <c r="F61" s="25"/>
      <c r="G61" s="25"/>
      <c r="H61" s="3">
        <v>7</v>
      </c>
      <c r="I61" s="3" t="s">
        <v>71</v>
      </c>
      <c r="J61" s="3" t="s">
        <v>32</v>
      </c>
      <c r="K61" s="3">
        <v>1800</v>
      </c>
      <c r="L61" s="3">
        <v>1</v>
      </c>
      <c r="M61" s="3">
        <f t="shared" si="3"/>
        <v>1800</v>
      </c>
      <c r="N61" s="23"/>
      <c r="O61" s="23"/>
    </row>
    <row r="62" spans="1:15">
      <c r="A62" s="24">
        <v>12</v>
      </c>
      <c r="B62" s="11"/>
      <c r="C62" s="26" t="s">
        <v>72</v>
      </c>
      <c r="D62" s="26" t="s">
        <v>76</v>
      </c>
      <c r="E62" s="26" t="s">
        <v>77</v>
      </c>
      <c r="F62" s="26">
        <v>1000</v>
      </c>
      <c r="G62" s="26">
        <v>1000</v>
      </c>
      <c r="H62" s="3">
        <v>1</v>
      </c>
      <c r="I62" s="3" t="s">
        <v>21</v>
      </c>
      <c r="J62" s="3" t="s">
        <v>22</v>
      </c>
      <c r="K62" s="3">
        <v>200</v>
      </c>
      <c r="L62" s="3">
        <v>55</v>
      </c>
      <c r="M62" s="3">
        <f t="shared" si="3"/>
        <v>11000</v>
      </c>
      <c r="N62" s="24">
        <f>SUM(M62:M67)</f>
        <v>68800</v>
      </c>
      <c r="O62" s="24">
        <f>N62*0.5</f>
        <v>34400</v>
      </c>
    </row>
    <row r="63" spans="1:15">
      <c r="A63" s="21"/>
      <c r="B63" s="11"/>
      <c r="C63" s="18"/>
      <c r="D63" s="18"/>
      <c r="E63" s="18"/>
      <c r="F63" s="18"/>
      <c r="G63" s="18"/>
      <c r="H63" s="3">
        <v>2</v>
      </c>
      <c r="I63" s="3" t="s">
        <v>23</v>
      </c>
      <c r="J63" s="3" t="s">
        <v>24</v>
      </c>
      <c r="K63" s="3">
        <v>100</v>
      </c>
      <c r="L63" s="3">
        <v>182</v>
      </c>
      <c r="M63" s="3">
        <f t="shared" si="3"/>
        <v>18200</v>
      </c>
      <c r="N63" s="21"/>
      <c r="O63" s="21"/>
    </row>
    <row r="64" spans="1:15">
      <c r="A64" s="21"/>
      <c r="B64" s="11"/>
      <c r="C64" s="18"/>
      <c r="D64" s="18"/>
      <c r="E64" s="18"/>
      <c r="F64" s="18"/>
      <c r="G64" s="18"/>
      <c r="H64" s="3">
        <v>3</v>
      </c>
      <c r="I64" s="3" t="s">
        <v>25</v>
      </c>
      <c r="J64" s="3" t="s">
        <v>26</v>
      </c>
      <c r="K64" s="3">
        <v>12000</v>
      </c>
      <c r="L64" s="3">
        <v>1</v>
      </c>
      <c r="M64" s="3">
        <f t="shared" si="3"/>
        <v>12000</v>
      </c>
      <c r="N64" s="21"/>
      <c r="O64" s="21"/>
    </row>
    <row r="65" spans="1:15">
      <c r="A65" s="21"/>
      <c r="B65" s="11"/>
      <c r="C65" s="18"/>
      <c r="D65" s="18"/>
      <c r="E65" s="18"/>
      <c r="F65" s="18"/>
      <c r="G65" s="18"/>
      <c r="H65" s="3">
        <v>4</v>
      </c>
      <c r="I65" s="3" t="s">
        <v>29</v>
      </c>
      <c r="J65" s="3" t="s">
        <v>26</v>
      </c>
      <c r="K65" s="3">
        <v>10000</v>
      </c>
      <c r="L65" s="3">
        <v>1</v>
      </c>
      <c r="M65" s="3">
        <f t="shared" si="3"/>
        <v>10000</v>
      </c>
      <c r="N65" s="21"/>
      <c r="O65" s="21"/>
    </row>
    <row r="66" spans="1:15">
      <c r="A66" s="21"/>
      <c r="B66" s="11"/>
      <c r="C66" s="18"/>
      <c r="D66" s="18"/>
      <c r="E66" s="18"/>
      <c r="F66" s="18"/>
      <c r="G66" s="18"/>
      <c r="H66" s="3">
        <v>5</v>
      </c>
      <c r="I66" s="7" t="s">
        <v>27</v>
      </c>
      <c r="J66" s="3" t="s">
        <v>28</v>
      </c>
      <c r="K66" s="3">
        <v>200</v>
      </c>
      <c r="L66" s="3">
        <v>79</v>
      </c>
      <c r="M66" s="3">
        <f t="shared" si="3"/>
        <v>15800</v>
      </c>
      <c r="N66" s="21"/>
      <c r="O66" s="21"/>
    </row>
    <row r="67" spans="1:15">
      <c r="A67" s="21"/>
      <c r="B67" s="11"/>
      <c r="C67" s="18"/>
      <c r="D67" s="18"/>
      <c r="E67" s="18"/>
      <c r="F67" s="18"/>
      <c r="G67" s="18"/>
      <c r="H67" s="3">
        <v>6</v>
      </c>
      <c r="I67" s="3" t="s">
        <v>71</v>
      </c>
      <c r="J67" s="3" t="s">
        <v>32</v>
      </c>
      <c r="K67" s="3">
        <v>1800</v>
      </c>
      <c r="L67" s="3">
        <v>1</v>
      </c>
      <c r="M67" s="3">
        <f t="shared" si="3"/>
        <v>1800</v>
      </c>
      <c r="N67" s="21"/>
      <c r="O67" s="21"/>
    </row>
    <row r="68" spans="1:15">
      <c r="A68" s="17">
        <v>13</v>
      </c>
      <c r="B68" s="15" t="s">
        <v>78</v>
      </c>
      <c r="C68" s="17" t="s">
        <v>79</v>
      </c>
      <c r="D68" s="17" t="s">
        <v>80</v>
      </c>
      <c r="E68" s="17" t="s">
        <v>81</v>
      </c>
      <c r="F68" s="17">
        <v>1000</v>
      </c>
      <c r="G68" s="17">
        <v>1000</v>
      </c>
      <c r="H68" s="3">
        <v>1</v>
      </c>
      <c r="I68" s="7" t="s">
        <v>27</v>
      </c>
      <c r="J68" s="3" t="s">
        <v>28</v>
      </c>
      <c r="K68" s="3">
        <v>200</v>
      </c>
      <c r="L68" s="3">
        <v>325</v>
      </c>
      <c r="M68" s="3">
        <f t="shared" si="3"/>
        <v>65000</v>
      </c>
      <c r="N68" s="22">
        <f>SUM(M68:M70)</f>
        <v>80000</v>
      </c>
      <c r="O68" s="22">
        <f>N68*0.5</f>
        <v>40000</v>
      </c>
    </row>
    <row r="69" spans="1:15">
      <c r="A69" s="17"/>
      <c r="B69" s="13"/>
      <c r="C69" s="17"/>
      <c r="D69" s="17"/>
      <c r="E69" s="17"/>
      <c r="F69" s="17"/>
      <c r="G69" s="17"/>
      <c r="H69" s="3">
        <v>2</v>
      </c>
      <c r="I69" s="3" t="s">
        <v>43</v>
      </c>
      <c r="J69" s="3" t="s">
        <v>32</v>
      </c>
      <c r="K69" s="3">
        <v>12000</v>
      </c>
      <c r="L69" s="3">
        <v>1</v>
      </c>
      <c r="M69" s="3">
        <f t="shared" si="3"/>
        <v>12000</v>
      </c>
      <c r="N69" s="22"/>
      <c r="O69" s="22"/>
    </row>
    <row r="70" spans="1:15">
      <c r="A70" s="17"/>
      <c r="B70" s="13"/>
      <c r="C70" s="17"/>
      <c r="D70" s="17"/>
      <c r="E70" s="17"/>
      <c r="F70" s="17"/>
      <c r="G70" s="17"/>
      <c r="H70" s="3">
        <v>3</v>
      </c>
      <c r="I70" s="3" t="s">
        <v>33</v>
      </c>
      <c r="J70" s="3" t="s">
        <v>22</v>
      </c>
      <c r="K70" s="3">
        <v>10</v>
      </c>
      <c r="L70" s="3">
        <v>300</v>
      </c>
      <c r="M70" s="3">
        <f t="shared" si="3"/>
        <v>3000</v>
      </c>
      <c r="N70" s="22"/>
      <c r="O70" s="22"/>
    </row>
    <row r="71" spans="1:15">
      <c r="A71" s="10">
        <v>14</v>
      </c>
      <c r="B71" s="13"/>
      <c r="C71" s="15" t="s">
        <v>82</v>
      </c>
      <c r="D71" s="15" t="s">
        <v>83</v>
      </c>
      <c r="E71" s="15" t="s">
        <v>84</v>
      </c>
      <c r="F71" s="15">
        <v>1000</v>
      </c>
      <c r="G71" s="15">
        <v>1000</v>
      </c>
      <c r="H71" s="3">
        <v>1</v>
      </c>
      <c r="I71" s="7" t="s">
        <v>27</v>
      </c>
      <c r="J71" s="3" t="s">
        <v>28</v>
      </c>
      <c r="K71" s="3">
        <v>200</v>
      </c>
      <c r="L71" s="3">
        <v>180</v>
      </c>
      <c r="M71" s="3">
        <f t="shared" si="3"/>
        <v>36000</v>
      </c>
      <c r="N71" s="10">
        <f>SUM(M71:M76)</f>
        <v>74600</v>
      </c>
      <c r="O71" s="10">
        <f>N71*0.5</f>
        <v>37300</v>
      </c>
    </row>
    <row r="72" spans="1:15">
      <c r="A72" s="11"/>
      <c r="B72" s="13"/>
      <c r="C72" s="13"/>
      <c r="D72" s="13"/>
      <c r="E72" s="13"/>
      <c r="F72" s="13"/>
      <c r="G72" s="13"/>
      <c r="H72" s="3">
        <v>2</v>
      </c>
      <c r="I72" s="3" t="s">
        <v>58</v>
      </c>
      <c r="J72" s="3" t="s">
        <v>26</v>
      </c>
      <c r="K72" s="3">
        <v>12000</v>
      </c>
      <c r="L72" s="3">
        <v>1</v>
      </c>
      <c r="M72" s="3">
        <f t="shared" si="3"/>
        <v>12000</v>
      </c>
      <c r="N72" s="11"/>
      <c r="O72" s="11"/>
    </row>
    <row r="73" spans="1:15">
      <c r="A73" s="11"/>
      <c r="B73" s="13"/>
      <c r="C73" s="13"/>
      <c r="D73" s="13"/>
      <c r="E73" s="13"/>
      <c r="F73" s="13"/>
      <c r="G73" s="13"/>
      <c r="H73" s="3">
        <v>3</v>
      </c>
      <c r="I73" s="3" t="s">
        <v>121</v>
      </c>
      <c r="J73" s="3" t="s">
        <v>24</v>
      </c>
      <c r="K73" s="3">
        <v>200</v>
      </c>
      <c r="L73" s="3">
        <v>25</v>
      </c>
      <c r="M73" s="3">
        <f t="shared" si="3"/>
        <v>5000</v>
      </c>
      <c r="N73" s="11"/>
      <c r="O73" s="11"/>
    </row>
    <row r="74" spans="1:15">
      <c r="A74" s="11"/>
      <c r="B74" s="13"/>
      <c r="C74" s="13"/>
      <c r="D74" s="13"/>
      <c r="E74" s="13"/>
      <c r="F74" s="13"/>
      <c r="G74" s="13"/>
      <c r="H74" s="3">
        <v>4</v>
      </c>
      <c r="I74" s="3" t="s">
        <v>85</v>
      </c>
      <c r="J74" s="3" t="s">
        <v>32</v>
      </c>
      <c r="K74" s="3">
        <v>1500</v>
      </c>
      <c r="L74" s="3">
        <v>2</v>
      </c>
      <c r="M74" s="3">
        <f t="shared" si="3"/>
        <v>3000</v>
      </c>
      <c r="N74" s="11"/>
      <c r="O74" s="11"/>
    </row>
    <row r="75" spans="1:15">
      <c r="A75" s="11"/>
      <c r="B75" s="13"/>
      <c r="C75" s="13"/>
      <c r="D75" s="13"/>
      <c r="E75" s="13"/>
      <c r="F75" s="13"/>
      <c r="G75" s="13"/>
      <c r="H75" s="3">
        <v>5</v>
      </c>
      <c r="I75" s="3" t="s">
        <v>33</v>
      </c>
      <c r="J75" s="3" t="s">
        <v>22</v>
      </c>
      <c r="K75" s="3">
        <v>10</v>
      </c>
      <c r="L75" s="3">
        <v>500</v>
      </c>
      <c r="M75" s="3">
        <f t="shared" si="3"/>
        <v>5000</v>
      </c>
      <c r="N75" s="11"/>
      <c r="O75" s="11"/>
    </row>
    <row r="76" spans="1:15">
      <c r="A76" s="12"/>
      <c r="B76" s="13"/>
      <c r="C76" s="14"/>
      <c r="D76" s="14"/>
      <c r="E76" s="14"/>
      <c r="F76" s="14"/>
      <c r="G76" s="14"/>
      <c r="H76" s="3">
        <v>6</v>
      </c>
      <c r="I76" s="3" t="s">
        <v>52</v>
      </c>
      <c r="J76" s="3" t="s">
        <v>22</v>
      </c>
      <c r="K76" s="3">
        <v>80</v>
      </c>
      <c r="L76" s="3">
        <v>170</v>
      </c>
      <c r="M76" s="3">
        <f t="shared" si="3"/>
        <v>13600</v>
      </c>
      <c r="N76" s="12"/>
      <c r="O76" s="12"/>
    </row>
    <row r="77" spans="1:15" ht="40.5">
      <c r="A77" s="3">
        <v>15</v>
      </c>
      <c r="B77" s="13"/>
      <c r="C77" s="7" t="s">
        <v>86</v>
      </c>
      <c r="D77" s="7" t="s">
        <v>87</v>
      </c>
      <c r="E77" s="7" t="s">
        <v>88</v>
      </c>
      <c r="F77" s="7">
        <v>2500</v>
      </c>
      <c r="G77" s="7">
        <v>2500</v>
      </c>
      <c r="H77" s="3">
        <v>1</v>
      </c>
      <c r="I77" s="3" t="s">
        <v>43</v>
      </c>
      <c r="J77" s="3" t="s">
        <v>26</v>
      </c>
      <c r="K77" s="3">
        <v>12000</v>
      </c>
      <c r="L77" s="3">
        <v>1</v>
      </c>
      <c r="M77" s="3">
        <f t="shared" si="3"/>
        <v>12000</v>
      </c>
      <c r="N77" s="3">
        <f>SUM(M77:M77)</f>
        <v>12000</v>
      </c>
      <c r="O77" s="3">
        <f>N77*0.5</f>
        <v>6000</v>
      </c>
    </row>
    <row r="78" spans="1:15">
      <c r="A78" s="10">
        <v>16</v>
      </c>
      <c r="B78" s="15" t="s">
        <v>89</v>
      </c>
      <c r="C78" s="15" t="s">
        <v>90</v>
      </c>
      <c r="D78" s="15" t="s">
        <v>91</v>
      </c>
      <c r="E78" s="15" t="s">
        <v>92</v>
      </c>
      <c r="F78" s="15">
        <v>4000</v>
      </c>
      <c r="G78" s="15">
        <v>4000</v>
      </c>
      <c r="H78" s="3">
        <v>1</v>
      </c>
      <c r="I78" s="3" t="s">
        <v>93</v>
      </c>
      <c r="J78" s="3" t="s">
        <v>28</v>
      </c>
      <c r="K78" s="3">
        <v>18</v>
      </c>
      <c r="L78" s="3">
        <v>4275</v>
      </c>
      <c r="M78" s="3">
        <f t="shared" si="3"/>
        <v>76950</v>
      </c>
      <c r="N78" s="10">
        <f>SUM(M78:M87)</f>
        <v>1319850</v>
      </c>
      <c r="O78" s="10">
        <v>500000</v>
      </c>
    </row>
    <row r="79" spans="1:15">
      <c r="A79" s="11"/>
      <c r="B79" s="13"/>
      <c r="C79" s="13"/>
      <c r="D79" s="13"/>
      <c r="E79" s="13"/>
      <c r="F79" s="13"/>
      <c r="G79" s="13"/>
      <c r="H79" s="3">
        <v>2</v>
      </c>
      <c r="I79" s="3" t="s">
        <v>94</v>
      </c>
      <c r="J79" s="3" t="s">
        <v>28</v>
      </c>
      <c r="K79" s="3">
        <v>300</v>
      </c>
      <c r="L79" s="3">
        <v>488</v>
      </c>
      <c r="M79" s="3">
        <f t="shared" si="3"/>
        <v>146400</v>
      </c>
      <c r="N79" s="11"/>
      <c r="O79" s="11"/>
    </row>
    <row r="80" spans="1:15">
      <c r="A80" s="11"/>
      <c r="B80" s="13"/>
      <c r="C80" s="13"/>
      <c r="D80" s="13"/>
      <c r="E80" s="13"/>
      <c r="F80" s="13"/>
      <c r="G80" s="13"/>
      <c r="H80" s="3">
        <v>3</v>
      </c>
      <c r="I80" s="3" t="s">
        <v>95</v>
      </c>
      <c r="J80" s="3" t="s">
        <v>28</v>
      </c>
      <c r="K80" s="3">
        <v>750</v>
      </c>
      <c r="L80" s="3">
        <v>194</v>
      </c>
      <c r="M80" s="3">
        <f t="shared" si="3"/>
        <v>145500</v>
      </c>
      <c r="N80" s="11"/>
      <c r="O80" s="11"/>
    </row>
    <row r="81" spans="1:15">
      <c r="A81" s="11"/>
      <c r="B81" s="13"/>
      <c r="C81" s="13"/>
      <c r="D81" s="13"/>
      <c r="E81" s="13"/>
      <c r="F81" s="13"/>
      <c r="G81" s="13"/>
      <c r="H81" s="3">
        <v>4</v>
      </c>
      <c r="I81" s="3" t="s">
        <v>96</v>
      </c>
      <c r="J81" s="3" t="s">
        <v>24</v>
      </c>
      <c r="K81" s="3">
        <v>30</v>
      </c>
      <c r="L81" s="3">
        <v>600</v>
      </c>
      <c r="M81" s="3">
        <f t="shared" si="3"/>
        <v>18000</v>
      </c>
      <c r="N81" s="11"/>
      <c r="O81" s="11"/>
    </row>
    <row r="82" spans="1:15">
      <c r="A82" s="11"/>
      <c r="B82" s="13"/>
      <c r="C82" s="13"/>
      <c r="D82" s="13"/>
      <c r="E82" s="13"/>
      <c r="F82" s="13"/>
      <c r="G82" s="13"/>
      <c r="H82" s="3">
        <v>5</v>
      </c>
      <c r="I82" s="3" t="s">
        <v>97</v>
      </c>
      <c r="J82" s="3" t="s">
        <v>28</v>
      </c>
      <c r="K82" s="3">
        <v>350</v>
      </c>
      <c r="L82" s="3">
        <v>120</v>
      </c>
      <c r="M82" s="3">
        <f t="shared" si="3"/>
        <v>42000</v>
      </c>
      <c r="N82" s="11"/>
      <c r="O82" s="11"/>
    </row>
    <row r="83" spans="1:15">
      <c r="A83" s="11"/>
      <c r="B83" s="13"/>
      <c r="C83" s="13"/>
      <c r="D83" s="13"/>
      <c r="E83" s="13"/>
      <c r="F83" s="13"/>
      <c r="G83" s="13"/>
      <c r="H83" s="3">
        <v>6</v>
      </c>
      <c r="I83" s="3" t="s">
        <v>98</v>
      </c>
      <c r="J83" s="3" t="s">
        <v>24</v>
      </c>
      <c r="K83" s="3">
        <v>200</v>
      </c>
      <c r="L83" s="3">
        <v>780</v>
      </c>
      <c r="M83" s="3">
        <f t="shared" si="3"/>
        <v>156000</v>
      </c>
      <c r="N83" s="11"/>
      <c r="O83" s="11"/>
    </row>
    <row r="84" spans="1:15">
      <c r="A84" s="11"/>
      <c r="B84" s="13"/>
      <c r="C84" s="13"/>
      <c r="D84" s="13"/>
      <c r="E84" s="13"/>
      <c r="F84" s="13"/>
      <c r="G84" s="13"/>
      <c r="H84" s="3">
        <v>7</v>
      </c>
      <c r="I84" s="3" t="s">
        <v>99</v>
      </c>
      <c r="J84" s="3" t="s">
        <v>26</v>
      </c>
      <c r="K84" s="3">
        <v>125000</v>
      </c>
      <c r="L84" s="3">
        <v>2</v>
      </c>
      <c r="M84" s="3">
        <f t="shared" si="3"/>
        <v>250000</v>
      </c>
      <c r="N84" s="11"/>
      <c r="O84" s="11"/>
    </row>
    <row r="85" spans="1:15">
      <c r="A85" s="11"/>
      <c r="B85" s="13"/>
      <c r="C85" s="13"/>
      <c r="D85" s="13"/>
      <c r="E85" s="13"/>
      <c r="F85" s="13"/>
      <c r="G85" s="13"/>
      <c r="H85" s="3">
        <v>9</v>
      </c>
      <c r="I85" s="3" t="s">
        <v>100</v>
      </c>
      <c r="J85" s="3" t="s">
        <v>26</v>
      </c>
      <c r="K85" s="3">
        <v>50000</v>
      </c>
      <c r="L85" s="3">
        <v>1</v>
      </c>
      <c r="M85" s="3">
        <f t="shared" si="3"/>
        <v>50000</v>
      </c>
      <c r="N85" s="11"/>
      <c r="O85" s="11"/>
    </row>
    <row r="86" spans="1:15">
      <c r="A86" s="11"/>
      <c r="B86" s="13"/>
      <c r="C86" s="13"/>
      <c r="D86" s="13"/>
      <c r="E86" s="13"/>
      <c r="F86" s="13"/>
      <c r="G86" s="13"/>
      <c r="H86" s="3">
        <v>11</v>
      </c>
      <c r="I86" s="3" t="s">
        <v>101</v>
      </c>
      <c r="J86" s="3" t="s">
        <v>32</v>
      </c>
      <c r="K86" s="3">
        <v>140000</v>
      </c>
      <c r="L86" s="3">
        <v>1</v>
      </c>
      <c r="M86" s="3">
        <f t="shared" si="3"/>
        <v>140000</v>
      </c>
      <c r="N86" s="11"/>
      <c r="O86" s="11"/>
    </row>
    <row r="87" spans="1:15">
      <c r="A87" s="11"/>
      <c r="B87" s="13"/>
      <c r="C87" s="13"/>
      <c r="D87" s="13"/>
      <c r="E87" s="13"/>
      <c r="F87" s="13"/>
      <c r="G87" s="13"/>
      <c r="H87" s="3">
        <v>12</v>
      </c>
      <c r="I87" s="3" t="s">
        <v>102</v>
      </c>
      <c r="J87" s="3" t="s">
        <v>32</v>
      </c>
      <c r="K87" s="3">
        <v>295000</v>
      </c>
      <c r="L87" s="3">
        <v>1</v>
      </c>
      <c r="M87" s="3">
        <f t="shared" si="3"/>
        <v>295000</v>
      </c>
      <c r="N87" s="11"/>
      <c r="O87" s="11"/>
    </row>
    <row r="88" spans="1:15" ht="67.5">
      <c r="A88" s="10">
        <v>17</v>
      </c>
      <c r="B88" s="15" t="s">
        <v>67</v>
      </c>
      <c r="C88" s="15" t="s">
        <v>103</v>
      </c>
      <c r="D88" s="15" t="s">
        <v>104</v>
      </c>
      <c r="E88" s="15" t="s">
        <v>105</v>
      </c>
      <c r="F88" s="15">
        <v>5000</v>
      </c>
      <c r="G88" s="15">
        <v>5000</v>
      </c>
      <c r="H88" s="3">
        <v>1</v>
      </c>
      <c r="I88" s="7" t="s">
        <v>106</v>
      </c>
      <c r="J88" s="3" t="s">
        <v>26</v>
      </c>
      <c r="K88" s="3">
        <v>700</v>
      </c>
      <c r="L88" s="3">
        <v>570</v>
      </c>
      <c r="M88" s="3">
        <f t="shared" si="3"/>
        <v>399000</v>
      </c>
      <c r="N88" s="10">
        <f>SUM(M88:M99)</f>
        <v>780500</v>
      </c>
      <c r="O88" s="10">
        <v>300000</v>
      </c>
    </row>
    <row r="89" spans="1:15">
      <c r="A89" s="11"/>
      <c r="B89" s="13"/>
      <c r="C89" s="13"/>
      <c r="D89" s="13"/>
      <c r="E89" s="13"/>
      <c r="F89" s="13"/>
      <c r="G89" s="13"/>
      <c r="H89" s="3"/>
      <c r="I89" s="7" t="s">
        <v>107</v>
      </c>
      <c r="J89" s="3" t="s">
        <v>24</v>
      </c>
      <c r="K89" s="3">
        <v>200</v>
      </c>
      <c r="L89" s="3">
        <v>100</v>
      </c>
      <c r="M89" s="3">
        <f t="shared" si="3"/>
        <v>20000</v>
      </c>
      <c r="N89" s="11"/>
      <c r="O89" s="11"/>
    </row>
    <row r="90" spans="1:15">
      <c r="A90" s="11"/>
      <c r="B90" s="13"/>
      <c r="C90" s="13"/>
      <c r="D90" s="13"/>
      <c r="E90" s="13"/>
      <c r="F90" s="13"/>
      <c r="G90" s="13"/>
      <c r="H90" s="3"/>
      <c r="I90" s="7" t="s">
        <v>108</v>
      </c>
      <c r="J90" s="3" t="s">
        <v>24</v>
      </c>
      <c r="K90" s="3">
        <v>200</v>
      </c>
      <c r="L90" s="3">
        <v>100</v>
      </c>
      <c r="M90" s="3">
        <f t="shared" si="3"/>
        <v>20000</v>
      </c>
      <c r="N90" s="11"/>
      <c r="O90" s="11"/>
    </row>
    <row r="91" spans="1:15">
      <c r="A91" s="11"/>
      <c r="B91" s="13"/>
      <c r="C91" s="13"/>
      <c r="D91" s="13"/>
      <c r="E91" s="13"/>
      <c r="F91" s="13"/>
      <c r="G91" s="13"/>
      <c r="H91" s="3">
        <v>2</v>
      </c>
      <c r="I91" s="7" t="s">
        <v>109</v>
      </c>
      <c r="J91" s="3" t="s">
        <v>32</v>
      </c>
      <c r="K91" s="3">
        <v>80000</v>
      </c>
      <c r="L91" s="3">
        <v>1</v>
      </c>
      <c r="M91" s="3">
        <f t="shared" si="3"/>
        <v>80000</v>
      </c>
      <c r="N91" s="11"/>
      <c r="O91" s="11"/>
    </row>
    <row r="92" spans="1:15">
      <c r="A92" s="11"/>
      <c r="B92" s="13"/>
      <c r="C92" s="13"/>
      <c r="D92" s="13"/>
      <c r="E92" s="13"/>
      <c r="F92" s="13"/>
      <c r="G92" s="13"/>
      <c r="H92" s="3"/>
      <c r="I92" s="7" t="s">
        <v>110</v>
      </c>
      <c r="J92" s="3" t="s">
        <v>32</v>
      </c>
      <c r="K92" s="3">
        <v>60500</v>
      </c>
      <c r="L92" s="3">
        <v>1</v>
      </c>
      <c r="M92" s="3">
        <f t="shared" si="3"/>
        <v>60500</v>
      </c>
      <c r="N92" s="11"/>
      <c r="O92" s="11"/>
    </row>
    <row r="93" spans="1:15">
      <c r="A93" s="11"/>
      <c r="B93" s="13"/>
      <c r="C93" s="13"/>
      <c r="D93" s="13"/>
      <c r="E93" s="13"/>
      <c r="F93" s="13"/>
      <c r="G93" s="13"/>
      <c r="H93" s="3"/>
      <c r="I93" s="7" t="s">
        <v>111</v>
      </c>
      <c r="J93" s="3" t="s">
        <v>32</v>
      </c>
      <c r="K93" s="3">
        <v>8000</v>
      </c>
      <c r="L93" s="3">
        <v>1</v>
      </c>
      <c r="M93" s="3">
        <f t="shared" si="3"/>
        <v>8000</v>
      </c>
      <c r="N93" s="11"/>
      <c r="O93" s="11"/>
    </row>
    <row r="94" spans="1:15">
      <c r="A94" s="11"/>
      <c r="B94" s="13"/>
      <c r="C94" s="13"/>
      <c r="D94" s="13"/>
      <c r="E94" s="13"/>
      <c r="F94" s="13"/>
      <c r="G94" s="13"/>
      <c r="H94" s="3"/>
      <c r="I94" s="7" t="s">
        <v>112</v>
      </c>
      <c r="J94" s="3" t="s">
        <v>26</v>
      </c>
      <c r="K94" s="3">
        <v>24000</v>
      </c>
      <c r="L94" s="3">
        <v>5</v>
      </c>
      <c r="M94" s="3">
        <f t="shared" si="3"/>
        <v>120000</v>
      </c>
      <c r="N94" s="11"/>
      <c r="O94" s="11"/>
    </row>
    <row r="95" spans="1:15">
      <c r="A95" s="11"/>
      <c r="B95" s="13"/>
      <c r="C95" s="13"/>
      <c r="D95" s="13"/>
      <c r="E95" s="13"/>
      <c r="F95" s="13"/>
      <c r="G95" s="13"/>
      <c r="H95" s="3"/>
      <c r="I95" s="7" t="s">
        <v>113</v>
      </c>
      <c r="J95" s="3" t="s">
        <v>32</v>
      </c>
      <c r="K95" s="3">
        <v>11000</v>
      </c>
      <c r="L95" s="3">
        <v>2</v>
      </c>
      <c r="M95" s="3">
        <f t="shared" si="3"/>
        <v>22000</v>
      </c>
      <c r="N95" s="11"/>
      <c r="O95" s="11"/>
    </row>
    <row r="96" spans="1:15">
      <c r="A96" s="11"/>
      <c r="B96" s="13"/>
      <c r="C96" s="13"/>
      <c r="D96" s="13"/>
      <c r="E96" s="13"/>
      <c r="F96" s="13"/>
      <c r="G96" s="13"/>
      <c r="H96" s="3"/>
      <c r="I96" s="7" t="s">
        <v>114</v>
      </c>
      <c r="J96" s="3" t="s">
        <v>32</v>
      </c>
      <c r="K96" s="3">
        <v>15000</v>
      </c>
      <c r="L96" s="3">
        <v>1</v>
      </c>
      <c r="M96" s="3">
        <f t="shared" si="3"/>
        <v>15000</v>
      </c>
      <c r="N96" s="11"/>
      <c r="O96" s="11"/>
    </row>
    <row r="97" spans="1:15">
      <c r="A97" s="11"/>
      <c r="B97" s="13"/>
      <c r="C97" s="13"/>
      <c r="D97" s="13"/>
      <c r="E97" s="13"/>
      <c r="F97" s="13"/>
      <c r="G97" s="13"/>
      <c r="H97" s="3"/>
      <c r="I97" s="7" t="s">
        <v>115</v>
      </c>
      <c r="J97" s="3" t="s">
        <v>26</v>
      </c>
      <c r="K97" s="3">
        <v>10000</v>
      </c>
      <c r="L97" s="3">
        <v>1</v>
      </c>
      <c r="M97" s="3">
        <f t="shared" si="3"/>
        <v>10000</v>
      </c>
      <c r="N97" s="11"/>
      <c r="O97" s="11"/>
    </row>
    <row r="98" spans="1:15">
      <c r="A98" s="11"/>
      <c r="B98" s="13"/>
      <c r="C98" s="13"/>
      <c r="D98" s="13"/>
      <c r="E98" s="13"/>
      <c r="F98" s="13"/>
      <c r="G98" s="13"/>
      <c r="H98" s="3"/>
      <c r="I98" s="7" t="s">
        <v>116</v>
      </c>
      <c r="J98" s="3" t="s">
        <v>32</v>
      </c>
      <c r="K98" s="3">
        <v>6000</v>
      </c>
      <c r="L98" s="3">
        <v>1</v>
      </c>
      <c r="M98" s="3">
        <f t="shared" si="3"/>
        <v>6000</v>
      </c>
      <c r="N98" s="11"/>
      <c r="O98" s="11"/>
    </row>
    <row r="99" spans="1:15">
      <c r="A99" s="11"/>
      <c r="B99" s="13"/>
      <c r="C99" s="13"/>
      <c r="D99" s="13"/>
      <c r="E99" s="13"/>
      <c r="F99" s="13"/>
      <c r="G99" s="13"/>
      <c r="H99" s="3"/>
      <c r="I99" s="7" t="s">
        <v>117</v>
      </c>
      <c r="J99" s="3" t="s">
        <v>26</v>
      </c>
      <c r="K99" s="3">
        <v>2500</v>
      </c>
      <c r="L99" s="3">
        <v>8</v>
      </c>
      <c r="M99" s="3">
        <f t="shared" si="3"/>
        <v>20000</v>
      </c>
      <c r="N99" s="11"/>
      <c r="O99" s="11"/>
    </row>
    <row r="100" spans="1:15">
      <c r="A100" s="8" t="s">
        <v>118</v>
      </c>
      <c r="B100" s="8"/>
      <c r="C100" s="8"/>
      <c r="D100" s="8"/>
      <c r="E100" s="8"/>
      <c r="F100" s="8">
        <f>SUM(F5:F99)</f>
        <v>31000</v>
      </c>
      <c r="G100" s="8">
        <f>SUM(G5:G99)</f>
        <v>30000</v>
      </c>
      <c r="H100" s="8"/>
      <c r="I100" s="8"/>
      <c r="J100" s="8"/>
      <c r="K100" s="8"/>
      <c r="L100" s="8"/>
      <c r="M100" s="8" t="e">
        <f>SUM(#REF!)</f>
        <v>#REF!</v>
      </c>
      <c r="N100" s="8">
        <f>SUM(N5:N88)</f>
        <v>5213550</v>
      </c>
      <c r="O100" s="8">
        <f>SUM(O5:O88)</f>
        <v>2356600</v>
      </c>
    </row>
  </sheetData>
  <mergeCells count="141">
    <mergeCell ref="O48:O55"/>
    <mergeCell ref="O56:O61"/>
    <mergeCell ref="O62:O67"/>
    <mergeCell ref="O68:O70"/>
    <mergeCell ref="O71:O76"/>
    <mergeCell ref="O78:O87"/>
    <mergeCell ref="O88:O99"/>
    <mergeCell ref="O3:O4"/>
    <mergeCell ref="O5:O13"/>
    <mergeCell ref="O14:O20"/>
    <mergeCell ref="O21:O23"/>
    <mergeCell ref="O24:O25"/>
    <mergeCell ref="O26:O29"/>
    <mergeCell ref="O31:O36"/>
    <mergeCell ref="O37:O41"/>
    <mergeCell ref="O42:O47"/>
    <mergeCell ref="G68:G70"/>
    <mergeCell ref="G71:G76"/>
    <mergeCell ref="N42:N47"/>
    <mergeCell ref="N48:N55"/>
    <mergeCell ref="N56:N61"/>
    <mergeCell ref="N62:N67"/>
    <mergeCell ref="N68:N70"/>
    <mergeCell ref="N71:N76"/>
    <mergeCell ref="G78:G87"/>
    <mergeCell ref="G88:G99"/>
    <mergeCell ref="N3:N4"/>
    <mergeCell ref="N5:N13"/>
    <mergeCell ref="N14:N20"/>
    <mergeCell ref="N21:N23"/>
    <mergeCell ref="N24:N25"/>
    <mergeCell ref="N26:N29"/>
    <mergeCell ref="N31:N36"/>
    <mergeCell ref="N37:N41"/>
    <mergeCell ref="N78:N87"/>
    <mergeCell ref="N88:N99"/>
    <mergeCell ref="G21:G23"/>
    <mergeCell ref="G24:G25"/>
    <mergeCell ref="G26:G29"/>
    <mergeCell ref="G31:G36"/>
    <mergeCell ref="G37:G41"/>
    <mergeCell ref="G42:G47"/>
    <mergeCell ref="G48:G55"/>
    <mergeCell ref="G56:G61"/>
    <mergeCell ref="G62:G67"/>
    <mergeCell ref="E88:E99"/>
    <mergeCell ref="F3:F4"/>
    <mergeCell ref="F5:F13"/>
    <mergeCell ref="F14:F20"/>
    <mergeCell ref="F21:F23"/>
    <mergeCell ref="F24:F25"/>
    <mergeCell ref="F26:F29"/>
    <mergeCell ref="F31:F36"/>
    <mergeCell ref="F37:F41"/>
    <mergeCell ref="F68:F70"/>
    <mergeCell ref="F71:F76"/>
    <mergeCell ref="F78:F87"/>
    <mergeCell ref="F88:F99"/>
    <mergeCell ref="F42:F47"/>
    <mergeCell ref="F48:F55"/>
    <mergeCell ref="F56:F61"/>
    <mergeCell ref="F62:F67"/>
    <mergeCell ref="E56:E61"/>
    <mergeCell ref="E62:E67"/>
    <mergeCell ref="E68:E70"/>
    <mergeCell ref="E71:E76"/>
    <mergeCell ref="E31:E36"/>
    <mergeCell ref="E37:E41"/>
    <mergeCell ref="E42:E47"/>
    <mergeCell ref="E48:E55"/>
    <mergeCell ref="E78:E87"/>
    <mergeCell ref="C88:C99"/>
    <mergeCell ref="D3:D4"/>
    <mergeCell ref="D5:D13"/>
    <mergeCell ref="D14:D20"/>
    <mergeCell ref="D21:D23"/>
    <mergeCell ref="D24:D25"/>
    <mergeCell ref="D26:D29"/>
    <mergeCell ref="D31:D36"/>
    <mergeCell ref="D37:D41"/>
    <mergeCell ref="D68:D70"/>
    <mergeCell ref="D71:D76"/>
    <mergeCell ref="D78:D87"/>
    <mergeCell ref="D88:D99"/>
    <mergeCell ref="D42:D47"/>
    <mergeCell ref="D48:D55"/>
    <mergeCell ref="D56:D61"/>
    <mergeCell ref="D62:D67"/>
    <mergeCell ref="C56:C61"/>
    <mergeCell ref="C62:C67"/>
    <mergeCell ref="C68:C70"/>
    <mergeCell ref="C71:C76"/>
    <mergeCell ref="C31:C36"/>
    <mergeCell ref="C37:C41"/>
    <mergeCell ref="C42:C47"/>
    <mergeCell ref="C48:C55"/>
    <mergeCell ref="C78:C87"/>
    <mergeCell ref="A88:A99"/>
    <mergeCell ref="B3:B4"/>
    <mergeCell ref="B5:B13"/>
    <mergeCell ref="B14:B23"/>
    <mergeCell ref="B24:B29"/>
    <mergeCell ref="B31:B41"/>
    <mergeCell ref="B42:B47"/>
    <mergeCell ref="B48:B67"/>
    <mergeCell ref="B68:B77"/>
    <mergeCell ref="B88:B99"/>
    <mergeCell ref="A31:A36"/>
    <mergeCell ref="A37:A41"/>
    <mergeCell ref="A42:A47"/>
    <mergeCell ref="A48:A55"/>
    <mergeCell ref="A56:A61"/>
    <mergeCell ref="A62:A67"/>
    <mergeCell ref="A68:A70"/>
    <mergeCell ref="A71:A76"/>
    <mergeCell ref="A1:O1"/>
    <mergeCell ref="J2:M2"/>
    <mergeCell ref="H3:M3"/>
    <mergeCell ref="A3:A4"/>
    <mergeCell ref="A5:A13"/>
    <mergeCell ref="A14:A20"/>
    <mergeCell ref="E26:E29"/>
    <mergeCell ref="C3:C4"/>
    <mergeCell ref="C5:C13"/>
    <mergeCell ref="C14:C20"/>
    <mergeCell ref="C21:C23"/>
    <mergeCell ref="A78:A87"/>
    <mergeCell ref="A21:A23"/>
    <mergeCell ref="A24:A25"/>
    <mergeCell ref="A26:A29"/>
    <mergeCell ref="B78:B87"/>
    <mergeCell ref="G3:G4"/>
    <mergeCell ref="G5:G13"/>
    <mergeCell ref="G14:G20"/>
    <mergeCell ref="C24:C25"/>
    <mergeCell ref="C26:C29"/>
    <mergeCell ref="E3:E4"/>
    <mergeCell ref="E5:E13"/>
    <mergeCell ref="E14:E20"/>
    <mergeCell ref="E21:E23"/>
    <mergeCell ref="E24:E25"/>
  </mergeCells>
  <phoneticPr fontId="5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2022-09-06T01:13:00Z</dcterms:created>
  <dcterms:modified xsi:type="dcterms:W3CDTF">2022-09-07T02:13:17Z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F7247F71601049C69332E100B6D2D241</vt:lpwstr>
  </property>
  <property fmtid="{D5CDD505-2E9C-101B-9397-08002B2CF9AE}" pid="3" name="KSOProductBuildVer">
    <vt:lpwstr>2052-11.1.0.12313</vt:lpwstr>
  </property>
</Properties>
</file>