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/>
  </bookViews>
  <sheets>
    <sheet name="附件1重庆市黔江区2023年食品及农产品加工企业贷款贴息情况汇" sheetId="3" r:id="rId1"/>
  </sheets>
  <calcPr calcId="144525"/>
</workbook>
</file>

<file path=xl/sharedStrings.xml><?xml version="1.0" encoding="utf-8"?>
<sst xmlns="http://schemas.openxmlformats.org/spreadsheetml/2006/main" count="225" uniqueCount="48">
  <si>
    <t>附件1：</t>
  </si>
  <si>
    <t>重庆市黔江区2023年食品及农产品加工企业贷款贴息情况汇总表</t>
  </si>
  <si>
    <t>单位：万元</t>
  </si>
  <si>
    <t>序号</t>
  </si>
  <si>
    <t>申请单位</t>
  </si>
  <si>
    <t>经营主体类别</t>
  </si>
  <si>
    <t>产业发展所属乡镇街道</t>
  </si>
  <si>
    <t>承贷行</t>
  </si>
  <si>
    <t>贷款金额</t>
  </si>
  <si>
    <t>贷款种类</t>
  </si>
  <si>
    <t>贷款用途</t>
  </si>
  <si>
    <t>贷款起止时间</t>
  </si>
  <si>
    <t>申请贴息时间</t>
  </si>
  <si>
    <t>2022年1月1日-12月30日贴息情况</t>
  </si>
  <si>
    <t>2023年1月1日-6月30日贴息情况</t>
  </si>
  <si>
    <t>执行利率</t>
  </si>
  <si>
    <t>实际支付利息</t>
  </si>
  <si>
    <t>申请贴息金额（不高于银行同期贷款市场报价利率（LPR）总额的60%）</t>
  </si>
  <si>
    <t>备注</t>
  </si>
  <si>
    <t>贴息起始</t>
  </si>
  <si>
    <t>贴息中止</t>
  </si>
  <si>
    <t>天数</t>
  </si>
  <si>
    <t>LPR</t>
  </si>
  <si>
    <t>应贴息金额</t>
  </si>
  <si>
    <t>重庆市蓬江食品有限公司</t>
  </si>
  <si>
    <t>企业</t>
  </si>
  <si>
    <t>正阳工业园区</t>
  </si>
  <si>
    <t>重庆农村商业银行黔江支行</t>
  </si>
  <si>
    <t>流动资金贷款</t>
  </si>
  <si>
    <t>支付原辅材料款</t>
  </si>
  <si>
    <t>2022.1-2023.06</t>
  </si>
  <si>
    <t>2022.01-2023.06</t>
  </si>
  <si>
    <t>/</t>
  </si>
  <si>
    <r>
      <rPr>
        <sz val="12"/>
        <color rgb="FFFF0000"/>
        <rFont val="Times New Roman"/>
        <charset val="134"/>
      </rPr>
      <t>2023.4.20</t>
    </r>
    <r>
      <rPr>
        <sz val="12"/>
        <color rgb="FFFF0000"/>
        <rFont val="宋体"/>
        <charset val="134"/>
      </rPr>
      <t>还本金</t>
    </r>
    <r>
      <rPr>
        <sz val="12"/>
        <color rgb="FFFF0000"/>
        <rFont val="Times New Roman"/>
        <charset val="134"/>
      </rPr>
      <t>400</t>
    </r>
    <r>
      <rPr>
        <sz val="12"/>
        <color rgb="FFFF0000"/>
        <rFont val="宋体"/>
        <charset val="134"/>
      </rPr>
      <t>万</t>
    </r>
  </si>
  <si>
    <t>重庆银行</t>
  </si>
  <si>
    <t>支付原材料款</t>
  </si>
  <si>
    <t>2022.9.7-2023.9.7</t>
  </si>
  <si>
    <t>2023.1-2023.6.30</t>
  </si>
  <si>
    <t>2022.3.31-2025.3.31</t>
  </si>
  <si>
    <t>2022.5.27-2025.5.27</t>
  </si>
  <si>
    <t>中国工商银行</t>
  </si>
  <si>
    <r>
      <rPr>
        <sz val="12"/>
        <rFont val="Times New Roman"/>
        <charset val="134"/>
      </rPr>
      <t>2022.12.21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2023.02.28</t>
    </r>
  </si>
  <si>
    <r>
      <rPr>
        <sz val="12"/>
        <color rgb="FFFF0000"/>
        <rFont val="Times New Roman"/>
        <charset val="134"/>
      </rPr>
      <t>2023.02.08</t>
    </r>
    <r>
      <rPr>
        <sz val="12"/>
        <color rgb="FFFF0000"/>
        <rFont val="方正仿宋_GBK"/>
        <charset val="134"/>
      </rPr>
      <t>、</t>
    </r>
    <r>
      <rPr>
        <sz val="12"/>
        <color rgb="FFFF0000"/>
        <rFont val="Times New Roman"/>
        <charset val="134"/>
      </rPr>
      <t>2023.06.20</t>
    </r>
  </si>
  <si>
    <t>固定资产贷款</t>
  </si>
  <si>
    <t>用于自动化生产技术改造项目</t>
  </si>
  <si>
    <r>
      <rPr>
        <sz val="12"/>
        <color rgb="FFFF0000"/>
        <rFont val="Times New Roman"/>
        <charset val="134"/>
      </rPr>
      <t>4.65%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Times New Roman"/>
        <charset val="134"/>
      </rPr>
      <t>4.6%</t>
    </r>
    <r>
      <rPr>
        <sz val="12"/>
        <color rgb="FFFF0000"/>
        <rFont val="方正仿宋_GBK"/>
        <charset val="134"/>
      </rPr>
      <t>、</t>
    </r>
    <r>
      <rPr>
        <sz val="12"/>
        <color rgb="FFFF0000"/>
        <rFont val="Times New Roman"/>
        <charset val="134"/>
      </rPr>
      <t>4.45%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Times New Roman"/>
        <charset val="134"/>
      </rPr>
      <t>4.3%</t>
    </r>
  </si>
  <si>
    <r>
      <rPr>
        <sz val="12"/>
        <rFont val="Times New Roman"/>
        <charset val="134"/>
      </rPr>
      <t>4.9%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4.7%</t>
    </r>
  </si>
  <si>
    <t>合计</t>
  </si>
</sst>
</file>

<file path=xl/styles.xml><?xml version="1.0" encoding="utf-8"?>
<styleSheet xmlns="http://schemas.openxmlformats.org/spreadsheetml/2006/main">
  <numFmts count="7">
    <numFmt numFmtId="176" formatCode="0.0000%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0_ "/>
    <numFmt numFmtId="178" formatCode="0.00_ "/>
  </numFmts>
  <fonts count="35"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name val="方正小标宋_GBK"/>
      <charset val="134"/>
    </font>
    <font>
      <sz val="12"/>
      <name val="方正楷体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4"/>
      <color rgb="FFFF0000"/>
      <name val="方正仿宋_GBK"/>
      <charset val="134"/>
    </font>
    <font>
      <sz val="14"/>
      <color rgb="FFFF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2"/>
      <color rgb="FFFF0000"/>
      <name val="宋体"/>
      <charset val="134"/>
    </font>
    <font>
      <sz val="12"/>
      <color rgb="FFFF0000"/>
      <name val="方正仿宋_GBK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5" fillId="10" borderId="8" applyNumberFormat="false" applyAlignment="false" applyProtection="false">
      <alignment vertical="center"/>
    </xf>
    <xf numFmtId="0" fontId="29" fillId="12" borderId="10" applyNumberFormat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0" fillId="13" borderId="11" applyNumberFormat="false" applyFon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31" fillId="10" borderId="7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2" fillId="8" borderId="7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1" fillId="0" borderId="0" xfId="0" applyNumberFormat="true" applyFont="true">
      <alignment vertical="center"/>
    </xf>
    <xf numFmtId="178" fontId="1" fillId="0" borderId="0" xfId="0" applyNumberFormat="true" applyFont="true" applyAlignment="true">
      <alignment horizontal="center" vertical="center" wrapText="true"/>
    </xf>
    <xf numFmtId="177" fontId="1" fillId="0" borderId="0" xfId="0" applyNumberFormat="true" applyFont="true">
      <alignment vertical="center"/>
    </xf>
    <xf numFmtId="177" fontId="3" fillId="0" borderId="0" xfId="0" applyNumberFormat="true" applyFont="true" applyAlignment="true">
      <alignment horizontal="center" vertical="center" wrapText="true"/>
    </xf>
    <xf numFmtId="178" fontId="1" fillId="0" borderId="0" xfId="0" applyNumberFormat="true" applyFo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right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177" fontId="11" fillId="0" borderId="0" xfId="0" applyNumberFormat="true" applyFont="true" applyAlignment="true">
      <alignment horizontal="center" vertical="center" wrapText="true"/>
    </xf>
    <xf numFmtId="0" fontId="12" fillId="0" borderId="0" xfId="0" applyFont="true">
      <alignment vertical="center"/>
    </xf>
    <xf numFmtId="14" fontId="12" fillId="0" borderId="0" xfId="0" applyNumberFormat="true" applyFont="true">
      <alignment vertical="center"/>
    </xf>
    <xf numFmtId="49" fontId="6" fillId="0" borderId="0" xfId="0" applyNumberFormat="true" applyFont="true" applyFill="true" applyAlignment="true">
      <alignment horizontal="center" vertical="center"/>
    </xf>
    <xf numFmtId="49" fontId="7" fillId="0" borderId="0" xfId="0" applyNumberFormat="true" applyFont="true" applyFill="true" applyAlignment="true">
      <alignment horizontal="right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8" fontId="6" fillId="0" borderId="0" xfId="0" applyNumberFormat="true" applyFont="true" applyFill="true" applyAlignment="true">
      <alignment horizontal="center" vertical="center" wrapText="true"/>
    </xf>
    <xf numFmtId="178" fontId="7" fillId="0" borderId="0" xfId="0" applyNumberFormat="true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14" fontId="13" fillId="0" borderId="1" xfId="0" applyNumberFormat="true" applyFont="true" applyFill="true" applyBorder="true" applyAlignment="true">
      <alignment horizontal="center"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177" fontId="7" fillId="0" borderId="0" xfId="0" applyNumberFormat="true" applyFont="true" applyFill="true" applyAlignment="true">
      <alignment horizontal="right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0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vertical="center"/>
    </xf>
    <xf numFmtId="14" fontId="13" fillId="0" borderId="1" xfId="0" applyNumberFormat="true" applyFont="true" applyFill="true" applyBorder="true" applyAlignment="true">
      <alignment vertical="center"/>
    </xf>
    <xf numFmtId="10" fontId="13" fillId="0" borderId="1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Border="true" applyAlignment="true">
      <alignment horizontal="center" vertical="center"/>
    </xf>
    <xf numFmtId="14" fontId="1" fillId="0" borderId="0" xfId="0" applyNumberFormat="true" applyFont="true">
      <alignment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vertical="center"/>
    </xf>
    <xf numFmtId="10" fontId="9" fillId="0" borderId="1" xfId="0" applyNumberFormat="true" applyFont="true" applyFill="true" applyBorder="true" applyAlignment="true">
      <alignment vertical="center"/>
    </xf>
    <xf numFmtId="177" fontId="13" fillId="0" borderId="1" xfId="0" applyNumberFormat="true" applyFont="true" applyFill="true" applyBorder="true" applyAlignment="true">
      <alignment vertical="center"/>
    </xf>
    <xf numFmtId="177" fontId="9" fillId="0" borderId="1" xfId="0" applyNumberFormat="true" applyFont="true" applyFill="true" applyBorder="true" applyAlignment="true">
      <alignment vertical="center"/>
    </xf>
    <xf numFmtId="10" fontId="13" fillId="0" borderId="1" xfId="0" applyNumberFormat="true" applyFont="true" applyFill="true" applyBorder="true" applyAlignment="true">
      <alignment vertical="center"/>
    </xf>
    <xf numFmtId="0" fontId="13" fillId="0" borderId="1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177" fontId="10" fillId="0" borderId="0" xfId="0" applyNumberFormat="true" applyFont="true" applyFill="true" applyAlignment="true">
      <alignment horizontal="center" vertical="center"/>
    </xf>
    <xf numFmtId="178" fontId="14" fillId="0" borderId="0" xfId="0" applyNumberFormat="true" applyFont="true">
      <alignment vertical="center"/>
    </xf>
    <xf numFmtId="177" fontId="10" fillId="0" borderId="0" xfId="0" applyNumberFormat="true" applyFont="true" applyFill="true" applyAlignment="true">
      <alignment horizontal="right" vertical="center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8" fillId="0" borderId="4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9" fillId="0" borderId="3" xfId="0" applyNumberFormat="true" applyFont="true" applyFill="true" applyBorder="true" applyAlignment="true">
      <alignment horizontal="center" vertical="center" wrapText="true"/>
    </xf>
    <xf numFmtId="177" fontId="9" fillId="0" borderId="4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8" fontId="9" fillId="0" borderId="1" xfId="0" applyNumberFormat="true" applyFont="true" applyBorder="true">
      <alignment vertical="center"/>
    </xf>
    <xf numFmtId="177" fontId="9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L37"/>
  <sheetViews>
    <sheetView tabSelected="1" zoomScale="70" zoomScaleNormal="70" topLeftCell="A21" workbookViewId="0">
      <selection activeCell="H6" sqref="H6:H8"/>
    </sheetView>
  </sheetViews>
  <sheetFormatPr defaultColWidth="9" defaultRowHeight="15"/>
  <cols>
    <col min="1" max="1" width="5.88333333333333" style="2" customWidth="true"/>
    <col min="2" max="2" width="23.875" style="3" customWidth="true"/>
    <col min="3" max="3" width="8.88333333333333" style="1" customWidth="true"/>
    <col min="4" max="4" width="16.25" style="3" customWidth="true"/>
    <col min="5" max="5" width="17.15" style="1" customWidth="true"/>
    <col min="6" max="6" width="16.75" style="4" customWidth="true"/>
    <col min="7" max="7" width="15.875" style="1" customWidth="true"/>
    <col min="8" max="8" width="18.375" style="1" customWidth="true"/>
    <col min="9" max="9" width="16.625" style="1" customWidth="true"/>
    <col min="10" max="10" width="22.85" style="1" customWidth="true"/>
    <col min="11" max="11" width="20.6666666666667" style="5" customWidth="true"/>
    <col min="12" max="12" width="16.1083333333333" style="3" customWidth="true"/>
    <col min="13" max="13" width="7.75" style="1" customWidth="true"/>
    <col min="14" max="14" width="8.725" style="1" customWidth="true"/>
    <col min="15" max="15" width="13" style="6" customWidth="true"/>
    <col min="16" max="16" width="14.4416666666667" style="1" customWidth="true"/>
    <col min="17" max="17" width="14.775" style="1" customWidth="true"/>
    <col min="18" max="18" width="8" style="1" customWidth="true"/>
    <col min="19" max="19" width="6.98333333333333" style="1" customWidth="true"/>
    <col min="20" max="20" width="16" style="6" customWidth="true"/>
    <col min="21" max="21" width="12.3833333333333" style="1" customWidth="true"/>
    <col min="22" max="22" width="15.8833333333333" style="7" customWidth="true"/>
    <col min="23" max="23" width="25.25" style="7" customWidth="true"/>
    <col min="24" max="24" width="15.5" style="8" customWidth="true"/>
    <col min="25" max="25" width="13.75" style="1"/>
    <col min="26" max="26" width="9.66666666666667" style="1"/>
    <col min="27" max="28" width="9" style="1"/>
    <col min="29" max="29" width="9.66666666666667" style="1"/>
    <col min="30" max="30" width="10.775" style="1"/>
    <col min="31" max="31" width="11.8916666666667" style="1"/>
    <col min="32" max="35" width="9" style="1"/>
    <col min="36" max="36" width="9.66666666666667" style="1"/>
    <col min="37" max="37" width="10.775" style="1"/>
    <col min="38" max="38" width="11.8916666666667" style="1"/>
    <col min="39" max="16384" width="9" style="1"/>
  </cols>
  <sheetData>
    <row r="1" ht="36" customHeight="true" spans="1:2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="1" customFormat="true" ht="38" customHeight="true" spans="1:24">
      <c r="A2" s="11" t="s">
        <v>1</v>
      </c>
      <c r="B2" s="11"/>
      <c r="C2" s="11"/>
      <c r="D2" s="11"/>
      <c r="E2" s="11"/>
      <c r="F2" s="24"/>
      <c r="G2" s="11"/>
      <c r="H2" s="11"/>
      <c r="I2" s="11"/>
      <c r="J2" s="11"/>
      <c r="K2" s="33"/>
      <c r="L2" s="11"/>
      <c r="M2" s="11"/>
      <c r="N2" s="11"/>
      <c r="O2" s="44"/>
      <c r="P2" s="11"/>
      <c r="Q2" s="11"/>
      <c r="R2" s="11"/>
      <c r="S2" s="11"/>
      <c r="T2" s="44"/>
      <c r="U2" s="11"/>
      <c r="V2" s="44"/>
      <c r="W2" s="64"/>
      <c r="X2" s="65"/>
    </row>
    <row r="3" s="1" customFormat="true" ht="18" customHeight="true" spans="1:24">
      <c r="A3" s="12" t="s">
        <v>2</v>
      </c>
      <c r="B3" s="12"/>
      <c r="C3" s="12"/>
      <c r="D3" s="12"/>
      <c r="E3" s="12"/>
      <c r="F3" s="25"/>
      <c r="G3" s="12"/>
      <c r="H3" s="12"/>
      <c r="I3" s="12"/>
      <c r="J3" s="12"/>
      <c r="K3" s="34"/>
      <c r="L3" s="35"/>
      <c r="M3" s="12"/>
      <c r="N3" s="12"/>
      <c r="O3" s="45"/>
      <c r="P3" s="12"/>
      <c r="Q3" s="12"/>
      <c r="R3" s="12"/>
      <c r="S3" s="12"/>
      <c r="T3" s="45"/>
      <c r="U3" s="12"/>
      <c r="V3" s="66"/>
      <c r="W3" s="66"/>
      <c r="X3" s="65"/>
    </row>
    <row r="4" s="1" customFormat="true" ht="18" customHeight="true" spans="1:24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26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36" t="s">
        <v>13</v>
      </c>
      <c r="L4" s="13"/>
      <c r="M4" s="13"/>
      <c r="N4" s="13"/>
      <c r="O4" s="46"/>
      <c r="P4" s="47" t="s">
        <v>14</v>
      </c>
      <c r="Q4" s="47"/>
      <c r="R4" s="47"/>
      <c r="S4" s="47"/>
      <c r="T4" s="56"/>
      <c r="U4" s="13" t="s">
        <v>15</v>
      </c>
      <c r="V4" s="46" t="s">
        <v>16</v>
      </c>
      <c r="W4" s="67" t="s">
        <v>17</v>
      </c>
      <c r="X4" s="13" t="s">
        <v>18</v>
      </c>
    </row>
    <row r="5" s="1" customFormat="true" ht="65" customHeight="true" spans="1:24">
      <c r="A5" s="14"/>
      <c r="B5" s="13"/>
      <c r="C5" s="13"/>
      <c r="D5" s="13"/>
      <c r="E5" s="13"/>
      <c r="F5" s="26"/>
      <c r="G5" s="13"/>
      <c r="H5" s="13"/>
      <c r="I5" s="13"/>
      <c r="J5" s="13"/>
      <c r="K5" s="36" t="s">
        <v>19</v>
      </c>
      <c r="L5" s="13" t="s">
        <v>20</v>
      </c>
      <c r="M5" s="13" t="s">
        <v>21</v>
      </c>
      <c r="N5" s="13" t="s">
        <v>22</v>
      </c>
      <c r="O5" s="46" t="s">
        <v>23</v>
      </c>
      <c r="P5" s="13" t="s">
        <v>19</v>
      </c>
      <c r="Q5" s="13" t="s">
        <v>20</v>
      </c>
      <c r="R5" s="13" t="s">
        <v>21</v>
      </c>
      <c r="S5" s="13" t="s">
        <v>22</v>
      </c>
      <c r="T5" s="46" t="s">
        <v>23</v>
      </c>
      <c r="U5" s="13"/>
      <c r="V5" s="46"/>
      <c r="W5" s="68"/>
      <c r="X5" s="13"/>
    </row>
    <row r="6" s="1" customFormat="true" ht="28" customHeight="true" spans="1:24">
      <c r="A6" s="15"/>
      <c r="B6" s="16" t="s">
        <v>24</v>
      </c>
      <c r="C6" s="16" t="s">
        <v>25</v>
      </c>
      <c r="D6" s="16" t="s">
        <v>26</v>
      </c>
      <c r="E6" s="27" t="s">
        <v>27</v>
      </c>
      <c r="F6" s="28">
        <v>1180</v>
      </c>
      <c r="G6" s="27" t="s">
        <v>28</v>
      </c>
      <c r="H6" s="27" t="s">
        <v>29</v>
      </c>
      <c r="I6" s="37" t="s">
        <v>30</v>
      </c>
      <c r="J6" s="14" t="s">
        <v>31</v>
      </c>
      <c r="K6" s="38" t="s">
        <v>32</v>
      </c>
      <c r="L6" s="39" t="s">
        <v>32</v>
      </c>
      <c r="M6" s="14" t="s">
        <v>32</v>
      </c>
      <c r="N6" s="48" t="s">
        <v>32</v>
      </c>
      <c r="O6" s="49" t="s">
        <v>32</v>
      </c>
      <c r="P6" s="50">
        <v>44916</v>
      </c>
      <c r="Q6" s="51">
        <v>44930</v>
      </c>
      <c r="R6" s="57">
        <f t="shared" ref="R6:R28" si="0">Q6-P6+1</f>
        <v>15</v>
      </c>
      <c r="S6" s="58">
        <v>0.0365</v>
      </c>
      <c r="T6" s="59">
        <v>1.7946</v>
      </c>
      <c r="U6" s="14"/>
      <c r="V6" s="69">
        <v>25.8</v>
      </c>
      <c r="W6" s="49">
        <f>T6*0.6</f>
        <v>1.07676</v>
      </c>
      <c r="X6" s="14"/>
    </row>
    <row r="7" s="1" customFormat="true" ht="28" customHeight="true" spans="1:24">
      <c r="A7" s="17"/>
      <c r="B7" s="17"/>
      <c r="C7" s="17"/>
      <c r="D7" s="17"/>
      <c r="E7" s="29"/>
      <c r="F7" s="28"/>
      <c r="G7" s="29"/>
      <c r="H7" s="29"/>
      <c r="I7" s="40"/>
      <c r="J7" s="14" t="s">
        <v>31</v>
      </c>
      <c r="K7" s="38" t="s">
        <v>32</v>
      </c>
      <c r="L7" s="39" t="s">
        <v>32</v>
      </c>
      <c r="M7" s="14" t="s">
        <v>32</v>
      </c>
      <c r="N7" s="48" t="s">
        <v>32</v>
      </c>
      <c r="O7" s="49" t="s">
        <v>32</v>
      </c>
      <c r="P7" s="50">
        <v>44932</v>
      </c>
      <c r="Q7" s="51">
        <v>45066</v>
      </c>
      <c r="R7" s="57">
        <f t="shared" si="0"/>
        <v>135</v>
      </c>
      <c r="S7" s="58">
        <v>0.0365</v>
      </c>
      <c r="T7" s="60">
        <v>16.15125</v>
      </c>
      <c r="U7" s="14"/>
      <c r="V7" s="70"/>
      <c r="W7" s="49">
        <f t="shared" ref="W7:W30" si="1">T7*0.6</f>
        <v>9.69075</v>
      </c>
      <c r="X7" s="14"/>
    </row>
    <row r="8" s="1" customFormat="true" ht="28" customHeight="true" spans="1:24">
      <c r="A8" s="17"/>
      <c r="B8" s="17"/>
      <c r="C8" s="17"/>
      <c r="D8" s="17"/>
      <c r="E8" s="29"/>
      <c r="F8" s="28"/>
      <c r="G8" s="30"/>
      <c r="H8" s="30"/>
      <c r="I8" s="41"/>
      <c r="J8" s="14" t="s">
        <v>31</v>
      </c>
      <c r="K8" s="38" t="s">
        <v>32</v>
      </c>
      <c r="L8" s="39" t="s">
        <v>32</v>
      </c>
      <c r="M8" s="14" t="s">
        <v>32</v>
      </c>
      <c r="N8" s="48" t="s">
        <v>32</v>
      </c>
      <c r="O8" s="49" t="s">
        <v>32</v>
      </c>
      <c r="P8" s="51">
        <v>45067</v>
      </c>
      <c r="Q8" s="51">
        <v>45097</v>
      </c>
      <c r="R8" s="57">
        <f t="shared" si="0"/>
        <v>31</v>
      </c>
      <c r="S8" s="61">
        <v>0.0365</v>
      </c>
      <c r="T8" s="59">
        <v>3.70880555555556</v>
      </c>
      <c r="U8" s="14"/>
      <c r="V8" s="71"/>
      <c r="W8" s="53">
        <f t="shared" si="1"/>
        <v>2.22528333333334</v>
      </c>
      <c r="X8" s="14"/>
    </row>
    <row r="9" s="1" customFormat="true" ht="28" customHeight="true" spans="1:24">
      <c r="A9" s="17"/>
      <c r="B9" s="17"/>
      <c r="C9" s="17"/>
      <c r="D9" s="17"/>
      <c r="E9" s="29"/>
      <c r="F9" s="28">
        <v>1120</v>
      </c>
      <c r="G9" s="27" t="s">
        <v>28</v>
      </c>
      <c r="H9" s="27" t="s">
        <v>29</v>
      </c>
      <c r="I9" s="37" t="s">
        <v>30</v>
      </c>
      <c r="J9" s="14" t="s">
        <v>31</v>
      </c>
      <c r="K9" s="38" t="s">
        <v>32</v>
      </c>
      <c r="L9" s="39" t="s">
        <v>32</v>
      </c>
      <c r="M9" s="14" t="s">
        <v>32</v>
      </c>
      <c r="N9" s="48" t="s">
        <v>32</v>
      </c>
      <c r="O9" s="49" t="s">
        <v>32</v>
      </c>
      <c r="P9" s="50">
        <v>44916</v>
      </c>
      <c r="Q9" s="51">
        <v>44936</v>
      </c>
      <c r="R9" s="57">
        <f t="shared" si="0"/>
        <v>21</v>
      </c>
      <c r="S9" s="58">
        <v>0.0365</v>
      </c>
      <c r="T9" s="60">
        <v>2.38466666666667</v>
      </c>
      <c r="U9" s="14"/>
      <c r="V9" s="69">
        <v>24.49</v>
      </c>
      <c r="W9" s="49">
        <f t="shared" si="1"/>
        <v>1.4308</v>
      </c>
      <c r="X9" s="14"/>
    </row>
    <row r="10" s="1" customFormat="true" ht="28" customHeight="true" spans="1:24">
      <c r="A10" s="17"/>
      <c r="B10" s="17"/>
      <c r="C10" s="17"/>
      <c r="D10" s="17"/>
      <c r="E10" s="29"/>
      <c r="F10" s="28"/>
      <c r="G10" s="29"/>
      <c r="H10" s="29"/>
      <c r="I10" s="40"/>
      <c r="J10" s="14" t="s">
        <v>31</v>
      </c>
      <c r="K10" s="38" t="s">
        <v>32</v>
      </c>
      <c r="L10" s="39" t="s">
        <v>32</v>
      </c>
      <c r="M10" s="14" t="s">
        <v>32</v>
      </c>
      <c r="N10" s="48" t="s">
        <v>32</v>
      </c>
      <c r="O10" s="49" t="s">
        <v>32</v>
      </c>
      <c r="P10" s="50">
        <v>44938</v>
      </c>
      <c r="Q10" s="51">
        <v>45066</v>
      </c>
      <c r="R10" s="57">
        <f t="shared" si="0"/>
        <v>129</v>
      </c>
      <c r="S10" s="58">
        <v>0.0365</v>
      </c>
      <c r="T10" s="60">
        <v>14.6486666666667</v>
      </c>
      <c r="U10" s="14"/>
      <c r="V10" s="70"/>
      <c r="W10" s="49">
        <f t="shared" si="1"/>
        <v>8.78920000000002</v>
      </c>
      <c r="X10" s="14"/>
    </row>
    <row r="11" s="1" customFormat="true" ht="28" customHeight="true" spans="1:24">
      <c r="A11" s="17"/>
      <c r="B11" s="17"/>
      <c r="C11" s="17"/>
      <c r="D11" s="17"/>
      <c r="E11" s="29"/>
      <c r="F11" s="28"/>
      <c r="G11" s="30"/>
      <c r="H11" s="30"/>
      <c r="I11" s="41"/>
      <c r="J11" s="14" t="s">
        <v>31</v>
      </c>
      <c r="K11" s="38" t="s">
        <v>32</v>
      </c>
      <c r="L11" s="39" t="s">
        <v>32</v>
      </c>
      <c r="M11" s="14" t="s">
        <v>32</v>
      </c>
      <c r="N11" s="48" t="s">
        <v>32</v>
      </c>
      <c r="O11" s="49" t="s">
        <v>32</v>
      </c>
      <c r="P11" s="51">
        <v>45067</v>
      </c>
      <c r="Q11" s="51">
        <v>45097</v>
      </c>
      <c r="R11" s="57">
        <f t="shared" si="0"/>
        <v>31</v>
      </c>
      <c r="S11" s="61">
        <v>0.0365</v>
      </c>
      <c r="T11" s="59">
        <v>3.52022222222222</v>
      </c>
      <c r="U11" s="14"/>
      <c r="V11" s="71"/>
      <c r="W11" s="53">
        <f t="shared" si="1"/>
        <v>2.11213333333333</v>
      </c>
      <c r="X11" s="14"/>
    </row>
    <row r="12" s="1" customFormat="true" ht="38" customHeight="true" spans="1:24">
      <c r="A12" s="17"/>
      <c r="B12" s="17"/>
      <c r="C12" s="17"/>
      <c r="D12" s="17"/>
      <c r="E12" s="29"/>
      <c r="F12" s="28">
        <v>1100</v>
      </c>
      <c r="G12" s="31" t="s">
        <v>28</v>
      </c>
      <c r="H12" s="31" t="s">
        <v>29</v>
      </c>
      <c r="I12" s="28" t="s">
        <v>30</v>
      </c>
      <c r="J12" s="14" t="s">
        <v>31</v>
      </c>
      <c r="K12" s="38" t="s">
        <v>32</v>
      </c>
      <c r="L12" s="39" t="s">
        <v>32</v>
      </c>
      <c r="M12" s="14" t="s">
        <v>32</v>
      </c>
      <c r="N12" s="48" t="s">
        <v>32</v>
      </c>
      <c r="O12" s="49" t="s">
        <v>32</v>
      </c>
      <c r="P12" s="50">
        <v>44916</v>
      </c>
      <c r="Q12" s="51">
        <v>45035</v>
      </c>
      <c r="R12" s="62">
        <f t="shared" si="0"/>
        <v>120</v>
      </c>
      <c r="S12" s="58">
        <v>0.0365</v>
      </c>
      <c r="T12" s="59">
        <v>13.3833333333333</v>
      </c>
      <c r="U12" s="14"/>
      <c r="V12" s="49">
        <v>15.95</v>
      </c>
      <c r="W12" s="53">
        <f t="shared" si="1"/>
        <v>8.02999999999998</v>
      </c>
      <c r="X12" s="14"/>
    </row>
    <row r="13" s="1" customFormat="true" ht="28" customHeight="true" spans="1:24">
      <c r="A13" s="17"/>
      <c r="B13" s="17"/>
      <c r="C13" s="17"/>
      <c r="D13" s="17"/>
      <c r="E13" s="29"/>
      <c r="F13" s="28">
        <v>1100</v>
      </c>
      <c r="G13" s="27" t="s">
        <v>28</v>
      </c>
      <c r="H13" s="27" t="s">
        <v>29</v>
      </c>
      <c r="I13" s="37" t="s">
        <v>30</v>
      </c>
      <c r="J13" s="14" t="s">
        <v>31</v>
      </c>
      <c r="K13" s="38" t="s">
        <v>32</v>
      </c>
      <c r="L13" s="39" t="s">
        <v>32</v>
      </c>
      <c r="M13" s="14" t="s">
        <v>32</v>
      </c>
      <c r="N13" s="48" t="s">
        <v>32</v>
      </c>
      <c r="O13" s="49" t="s">
        <v>32</v>
      </c>
      <c r="P13" s="50">
        <v>44916</v>
      </c>
      <c r="Q13" s="51">
        <v>45035</v>
      </c>
      <c r="R13" s="62">
        <f t="shared" si="0"/>
        <v>120</v>
      </c>
      <c r="S13" s="58">
        <v>0.0365</v>
      </c>
      <c r="T13" s="59">
        <v>13.3833333333333</v>
      </c>
      <c r="U13" s="14"/>
      <c r="V13" s="69">
        <v>21.19</v>
      </c>
      <c r="W13" s="53">
        <f t="shared" si="1"/>
        <v>8.02999999999998</v>
      </c>
      <c r="X13" s="14"/>
    </row>
    <row r="14" s="1" customFormat="true" ht="40" customHeight="true" spans="1:24">
      <c r="A14" s="17"/>
      <c r="B14" s="17"/>
      <c r="C14" s="17"/>
      <c r="D14" s="17"/>
      <c r="E14" s="29"/>
      <c r="F14" s="28"/>
      <c r="G14" s="30"/>
      <c r="H14" s="30"/>
      <c r="I14" s="41"/>
      <c r="J14" s="14" t="s">
        <v>31</v>
      </c>
      <c r="K14" s="38" t="s">
        <v>32</v>
      </c>
      <c r="L14" s="39" t="s">
        <v>32</v>
      </c>
      <c r="M14" s="14" t="s">
        <v>32</v>
      </c>
      <c r="N14" s="48" t="s">
        <v>32</v>
      </c>
      <c r="O14" s="49" t="s">
        <v>32</v>
      </c>
      <c r="P14" s="51">
        <v>45036</v>
      </c>
      <c r="Q14" s="51">
        <v>45097</v>
      </c>
      <c r="R14" s="62">
        <f t="shared" si="0"/>
        <v>62</v>
      </c>
      <c r="S14" s="61">
        <v>0.0365</v>
      </c>
      <c r="T14" s="59">
        <v>6.91472222222222</v>
      </c>
      <c r="U14" s="14"/>
      <c r="V14" s="71"/>
      <c r="W14" s="53">
        <f t="shared" si="1"/>
        <v>4.14883333333333</v>
      </c>
      <c r="X14" s="72" t="s">
        <v>33</v>
      </c>
    </row>
    <row r="15" s="1" customFormat="true" ht="28" customHeight="true" spans="1:24">
      <c r="A15" s="17"/>
      <c r="B15" s="17"/>
      <c r="C15" s="17"/>
      <c r="D15" s="17"/>
      <c r="E15" s="29"/>
      <c r="F15" s="28">
        <v>1000</v>
      </c>
      <c r="G15" s="27" t="s">
        <v>28</v>
      </c>
      <c r="H15" s="27" t="s">
        <v>29</v>
      </c>
      <c r="I15" s="37" t="s">
        <v>30</v>
      </c>
      <c r="J15" s="14" t="s">
        <v>31</v>
      </c>
      <c r="K15" s="38" t="s">
        <v>32</v>
      </c>
      <c r="L15" s="39" t="s">
        <v>32</v>
      </c>
      <c r="M15" s="14" t="s">
        <v>32</v>
      </c>
      <c r="N15" s="48" t="s">
        <v>32</v>
      </c>
      <c r="O15" s="49" t="s">
        <v>32</v>
      </c>
      <c r="P15" s="50">
        <v>44916</v>
      </c>
      <c r="Q15" s="51">
        <v>45054</v>
      </c>
      <c r="R15" s="57">
        <f t="shared" si="0"/>
        <v>139</v>
      </c>
      <c r="S15" s="58">
        <v>0.0365</v>
      </c>
      <c r="T15" s="60">
        <v>14.093055</v>
      </c>
      <c r="U15" s="14"/>
      <c r="V15" s="69">
        <v>21.75</v>
      </c>
      <c r="W15" s="49">
        <f t="shared" si="1"/>
        <v>8.455833</v>
      </c>
      <c r="X15" s="14"/>
    </row>
    <row r="16" s="1" customFormat="true" ht="28" customHeight="true" spans="1:24">
      <c r="A16" s="17"/>
      <c r="B16" s="17"/>
      <c r="C16" s="17"/>
      <c r="D16" s="17"/>
      <c r="E16" s="29"/>
      <c r="F16" s="28"/>
      <c r="G16" s="29"/>
      <c r="H16" s="29"/>
      <c r="I16" s="40"/>
      <c r="J16" s="14" t="s">
        <v>31</v>
      </c>
      <c r="K16" s="38" t="s">
        <v>32</v>
      </c>
      <c r="L16" s="39" t="s">
        <v>32</v>
      </c>
      <c r="M16" s="14" t="s">
        <v>32</v>
      </c>
      <c r="N16" s="48" t="s">
        <v>32</v>
      </c>
      <c r="O16" s="49" t="s">
        <v>32</v>
      </c>
      <c r="P16" s="50">
        <v>45057</v>
      </c>
      <c r="Q16" s="51">
        <v>45066</v>
      </c>
      <c r="R16" s="57">
        <f t="shared" si="0"/>
        <v>10</v>
      </c>
      <c r="S16" s="58">
        <v>0.0365</v>
      </c>
      <c r="T16" s="60">
        <v>1.01388833333333</v>
      </c>
      <c r="U16" s="14"/>
      <c r="V16" s="70"/>
      <c r="W16" s="49">
        <f t="shared" si="1"/>
        <v>0.608332999999998</v>
      </c>
      <c r="X16" s="14"/>
    </row>
    <row r="17" s="1" customFormat="true" ht="28" customHeight="true" spans="1:24">
      <c r="A17" s="17"/>
      <c r="B17" s="17"/>
      <c r="C17" s="17"/>
      <c r="D17" s="17"/>
      <c r="E17" s="29"/>
      <c r="F17" s="28"/>
      <c r="G17" s="30"/>
      <c r="H17" s="30"/>
      <c r="I17" s="41"/>
      <c r="J17" s="14" t="s">
        <v>31</v>
      </c>
      <c r="K17" s="38" t="s">
        <v>32</v>
      </c>
      <c r="L17" s="39" t="s">
        <v>32</v>
      </c>
      <c r="M17" s="14" t="s">
        <v>32</v>
      </c>
      <c r="N17" s="48" t="s">
        <v>32</v>
      </c>
      <c r="O17" s="49" t="s">
        <v>32</v>
      </c>
      <c r="P17" s="51">
        <v>45067</v>
      </c>
      <c r="Q17" s="51">
        <v>45097</v>
      </c>
      <c r="R17" s="57">
        <f t="shared" si="0"/>
        <v>31</v>
      </c>
      <c r="S17" s="61">
        <v>0.0365</v>
      </c>
      <c r="T17" s="59">
        <v>3.14305555555556</v>
      </c>
      <c r="U17" s="14"/>
      <c r="V17" s="71"/>
      <c r="W17" s="53">
        <f t="shared" si="1"/>
        <v>1.88583333333334</v>
      </c>
      <c r="X17" s="14"/>
    </row>
    <row r="18" s="1" customFormat="true" ht="28" customHeight="true" spans="1:24">
      <c r="A18" s="17"/>
      <c r="B18" s="17"/>
      <c r="C18" s="17"/>
      <c r="D18" s="17"/>
      <c r="E18" s="29"/>
      <c r="F18" s="28">
        <v>880</v>
      </c>
      <c r="G18" s="27" t="s">
        <v>28</v>
      </c>
      <c r="H18" s="27" t="s">
        <v>29</v>
      </c>
      <c r="I18" s="37" t="s">
        <v>30</v>
      </c>
      <c r="J18" s="14" t="s">
        <v>31</v>
      </c>
      <c r="K18" s="38" t="s">
        <v>32</v>
      </c>
      <c r="L18" s="39" t="s">
        <v>32</v>
      </c>
      <c r="M18" s="14" t="s">
        <v>32</v>
      </c>
      <c r="N18" s="48" t="s">
        <v>32</v>
      </c>
      <c r="O18" s="49" t="s">
        <v>32</v>
      </c>
      <c r="P18" s="50">
        <v>44916</v>
      </c>
      <c r="Q18" s="51">
        <v>45041</v>
      </c>
      <c r="R18" s="57">
        <f t="shared" si="0"/>
        <v>126</v>
      </c>
      <c r="S18" s="58">
        <v>0.0365</v>
      </c>
      <c r="T18" s="60">
        <v>11.242</v>
      </c>
      <c r="U18" s="14"/>
      <c r="V18" s="69">
        <v>19.24</v>
      </c>
      <c r="W18" s="49">
        <f t="shared" si="1"/>
        <v>6.7452</v>
      </c>
      <c r="X18" s="14"/>
    </row>
    <row r="19" s="1" customFormat="true" ht="28" customHeight="true" spans="1:24">
      <c r="A19" s="17"/>
      <c r="B19" s="17"/>
      <c r="C19" s="17"/>
      <c r="D19" s="17"/>
      <c r="E19" s="29"/>
      <c r="F19" s="28"/>
      <c r="G19" s="29"/>
      <c r="H19" s="29"/>
      <c r="I19" s="40"/>
      <c r="J19" s="14" t="s">
        <v>31</v>
      </c>
      <c r="K19" s="38" t="s">
        <v>32</v>
      </c>
      <c r="L19" s="39" t="s">
        <v>32</v>
      </c>
      <c r="M19" s="14" t="s">
        <v>32</v>
      </c>
      <c r="N19" s="48" t="s">
        <v>32</v>
      </c>
      <c r="O19" s="49" t="s">
        <v>32</v>
      </c>
      <c r="P19" s="50">
        <v>45043</v>
      </c>
      <c r="Q19" s="51">
        <v>45066</v>
      </c>
      <c r="R19" s="57">
        <f t="shared" si="0"/>
        <v>24</v>
      </c>
      <c r="S19" s="58">
        <v>0.0365</v>
      </c>
      <c r="T19" s="60">
        <v>2.14133333333333</v>
      </c>
      <c r="U19" s="14"/>
      <c r="V19" s="70"/>
      <c r="W19" s="49">
        <f t="shared" si="1"/>
        <v>1.2848</v>
      </c>
      <c r="X19" s="14"/>
    </row>
    <row r="20" s="1" customFormat="true" ht="28" customHeight="true" spans="1:24">
      <c r="A20" s="17"/>
      <c r="B20" s="17"/>
      <c r="C20" s="17"/>
      <c r="D20" s="17"/>
      <c r="E20" s="29"/>
      <c r="F20" s="28"/>
      <c r="G20" s="30"/>
      <c r="H20" s="30"/>
      <c r="I20" s="41"/>
      <c r="J20" s="14" t="s">
        <v>31</v>
      </c>
      <c r="K20" s="38" t="s">
        <v>32</v>
      </c>
      <c r="L20" s="39" t="s">
        <v>32</v>
      </c>
      <c r="M20" s="14" t="s">
        <v>32</v>
      </c>
      <c r="N20" s="48" t="s">
        <v>32</v>
      </c>
      <c r="O20" s="49" t="s">
        <v>32</v>
      </c>
      <c r="P20" s="51">
        <v>45067</v>
      </c>
      <c r="Q20" s="51">
        <v>45097</v>
      </c>
      <c r="R20" s="62">
        <f t="shared" si="0"/>
        <v>31</v>
      </c>
      <c r="S20" s="61">
        <v>0.0365</v>
      </c>
      <c r="T20" s="59">
        <v>2.76588888888889</v>
      </c>
      <c r="U20" s="14"/>
      <c r="V20" s="71"/>
      <c r="W20" s="53">
        <f t="shared" si="1"/>
        <v>1.65953333333333</v>
      </c>
      <c r="X20" s="14"/>
    </row>
    <row r="21" s="1" customFormat="true" ht="28" customHeight="true" spans="1:24">
      <c r="A21" s="17"/>
      <c r="B21" s="17"/>
      <c r="C21" s="17"/>
      <c r="D21" s="17"/>
      <c r="E21" s="29"/>
      <c r="F21" s="28">
        <v>820</v>
      </c>
      <c r="G21" s="27" t="s">
        <v>28</v>
      </c>
      <c r="H21" s="27" t="s">
        <v>29</v>
      </c>
      <c r="I21" s="37" t="s">
        <v>30</v>
      </c>
      <c r="J21" s="14" t="s">
        <v>31</v>
      </c>
      <c r="K21" s="38" t="s">
        <v>32</v>
      </c>
      <c r="L21" s="39" t="s">
        <v>32</v>
      </c>
      <c r="M21" s="14" t="s">
        <v>32</v>
      </c>
      <c r="N21" s="48" t="s">
        <v>32</v>
      </c>
      <c r="O21" s="49" t="s">
        <v>32</v>
      </c>
      <c r="P21" s="50">
        <v>44916</v>
      </c>
      <c r="Q21" s="51">
        <v>45005</v>
      </c>
      <c r="R21" s="57">
        <f t="shared" si="0"/>
        <v>90</v>
      </c>
      <c r="S21" s="58">
        <v>0.0365</v>
      </c>
      <c r="T21" s="60">
        <v>7.4825</v>
      </c>
      <c r="U21" s="14"/>
      <c r="V21" s="69">
        <v>17.83</v>
      </c>
      <c r="W21" s="49">
        <f t="shared" si="1"/>
        <v>4.4895</v>
      </c>
      <c r="X21" s="14"/>
    </row>
    <row r="22" s="1" customFormat="true" ht="28" customHeight="true" spans="1:24">
      <c r="A22" s="17"/>
      <c r="B22" s="17"/>
      <c r="C22" s="17"/>
      <c r="D22" s="17"/>
      <c r="E22" s="29"/>
      <c r="F22" s="28"/>
      <c r="G22" s="29"/>
      <c r="H22" s="29"/>
      <c r="I22" s="40"/>
      <c r="J22" s="14" t="s">
        <v>31</v>
      </c>
      <c r="K22" s="38" t="s">
        <v>32</v>
      </c>
      <c r="L22" s="39" t="s">
        <v>32</v>
      </c>
      <c r="M22" s="14" t="s">
        <v>32</v>
      </c>
      <c r="N22" s="48" t="s">
        <v>32</v>
      </c>
      <c r="O22" s="49" t="s">
        <v>32</v>
      </c>
      <c r="P22" s="50">
        <v>45008</v>
      </c>
      <c r="Q22" s="51">
        <v>45066</v>
      </c>
      <c r="R22" s="57">
        <f t="shared" si="0"/>
        <v>59</v>
      </c>
      <c r="S22" s="58">
        <v>0.0365</v>
      </c>
      <c r="T22" s="60">
        <v>4.905195</v>
      </c>
      <c r="U22" s="14"/>
      <c r="V22" s="70"/>
      <c r="W22" s="49">
        <f t="shared" si="1"/>
        <v>2.943117</v>
      </c>
      <c r="X22" s="14"/>
    </row>
    <row r="23" s="1" customFormat="true" ht="28" customHeight="true" spans="1:24">
      <c r="A23" s="17"/>
      <c r="B23" s="17"/>
      <c r="C23" s="17"/>
      <c r="D23" s="17"/>
      <c r="E23" s="29"/>
      <c r="F23" s="28"/>
      <c r="G23" s="30"/>
      <c r="H23" s="30"/>
      <c r="I23" s="41"/>
      <c r="J23" s="14" t="s">
        <v>31</v>
      </c>
      <c r="K23" s="38" t="s">
        <v>32</v>
      </c>
      <c r="L23" s="39" t="s">
        <v>32</v>
      </c>
      <c r="M23" s="14" t="s">
        <v>32</v>
      </c>
      <c r="N23" s="48" t="s">
        <v>32</v>
      </c>
      <c r="O23" s="49" t="s">
        <v>32</v>
      </c>
      <c r="P23" s="51">
        <v>45067</v>
      </c>
      <c r="Q23" s="51">
        <v>45097</v>
      </c>
      <c r="R23" s="57">
        <f t="shared" si="0"/>
        <v>31</v>
      </c>
      <c r="S23" s="61">
        <v>0.0365</v>
      </c>
      <c r="T23" s="59">
        <v>2.57730555555556</v>
      </c>
      <c r="U23" s="14"/>
      <c r="V23" s="71"/>
      <c r="W23" s="53">
        <f t="shared" si="1"/>
        <v>1.54638333333334</v>
      </c>
      <c r="X23" s="14"/>
    </row>
    <row r="24" s="1" customFormat="true" ht="28" customHeight="true" spans="1:24">
      <c r="A24" s="17"/>
      <c r="B24" s="17"/>
      <c r="C24" s="17"/>
      <c r="D24" s="17"/>
      <c r="E24" s="29"/>
      <c r="F24" s="28">
        <v>400</v>
      </c>
      <c r="G24" s="27" t="s">
        <v>28</v>
      </c>
      <c r="H24" s="27" t="s">
        <v>29</v>
      </c>
      <c r="I24" s="37" t="s">
        <v>30</v>
      </c>
      <c r="J24" s="14" t="s">
        <v>31</v>
      </c>
      <c r="K24" s="38" t="s">
        <v>32</v>
      </c>
      <c r="L24" s="39" t="s">
        <v>32</v>
      </c>
      <c r="M24" s="14" t="s">
        <v>32</v>
      </c>
      <c r="N24" s="48" t="s">
        <v>32</v>
      </c>
      <c r="O24" s="49" t="s">
        <v>32</v>
      </c>
      <c r="P24" s="50">
        <v>45065</v>
      </c>
      <c r="Q24" s="51">
        <v>45066</v>
      </c>
      <c r="R24" s="57">
        <f t="shared" si="0"/>
        <v>2</v>
      </c>
      <c r="S24" s="58">
        <v>0.0365</v>
      </c>
      <c r="T24" s="60">
        <v>0.08111</v>
      </c>
      <c r="U24" s="14"/>
      <c r="V24" s="69">
        <v>1.59</v>
      </c>
      <c r="W24" s="49">
        <f t="shared" si="1"/>
        <v>0.048666</v>
      </c>
      <c r="X24" s="14"/>
    </row>
    <row r="25" s="1" customFormat="true" ht="28" customHeight="true" spans="1:24">
      <c r="A25" s="17"/>
      <c r="B25" s="17"/>
      <c r="C25" s="17"/>
      <c r="D25" s="17"/>
      <c r="E25" s="29"/>
      <c r="F25" s="28"/>
      <c r="G25" s="30"/>
      <c r="H25" s="30"/>
      <c r="I25" s="41"/>
      <c r="J25" s="14" t="s">
        <v>31</v>
      </c>
      <c r="K25" s="38" t="s">
        <v>32</v>
      </c>
      <c r="L25" s="39" t="s">
        <v>32</v>
      </c>
      <c r="M25" s="14" t="s">
        <v>32</v>
      </c>
      <c r="N25" s="48" t="s">
        <v>32</v>
      </c>
      <c r="O25" s="49" t="s">
        <v>32</v>
      </c>
      <c r="P25" s="51">
        <v>45067</v>
      </c>
      <c r="Q25" s="51">
        <v>45097</v>
      </c>
      <c r="R25" s="57">
        <f t="shared" si="0"/>
        <v>31</v>
      </c>
      <c r="S25" s="61">
        <v>0.0365</v>
      </c>
      <c r="T25" s="59">
        <v>1.25722222222222</v>
      </c>
      <c r="U25" s="14"/>
      <c r="V25" s="71"/>
      <c r="W25" s="53">
        <f t="shared" si="1"/>
        <v>0.754333333333332</v>
      </c>
      <c r="X25" s="14"/>
    </row>
    <row r="26" s="1" customFormat="true" ht="91" customHeight="true" spans="1:24">
      <c r="A26" s="17"/>
      <c r="B26" s="17"/>
      <c r="C26" s="17"/>
      <c r="D26" s="17"/>
      <c r="E26" s="27" t="s">
        <v>34</v>
      </c>
      <c r="F26" s="14">
        <v>260</v>
      </c>
      <c r="G26" s="32" t="s">
        <v>28</v>
      </c>
      <c r="H26" s="32" t="s">
        <v>35</v>
      </c>
      <c r="I26" s="14" t="s">
        <v>36</v>
      </c>
      <c r="J26" s="42" t="s">
        <v>37</v>
      </c>
      <c r="K26" s="38" t="s">
        <v>32</v>
      </c>
      <c r="L26" s="39" t="s">
        <v>32</v>
      </c>
      <c r="M26" s="14" t="s">
        <v>32</v>
      </c>
      <c r="N26" s="48" t="s">
        <v>32</v>
      </c>
      <c r="O26" s="49" t="s">
        <v>32</v>
      </c>
      <c r="P26" s="43">
        <v>44916</v>
      </c>
      <c r="Q26" s="43">
        <v>45097</v>
      </c>
      <c r="R26" s="57">
        <f t="shared" si="0"/>
        <v>182</v>
      </c>
      <c r="S26" s="48">
        <v>0.0365</v>
      </c>
      <c r="T26" s="53">
        <v>4.79772222222222</v>
      </c>
      <c r="U26" s="73">
        <v>0.0365</v>
      </c>
      <c r="V26" s="49">
        <v>4.79772</v>
      </c>
      <c r="W26" s="53">
        <f t="shared" si="1"/>
        <v>2.87863333333333</v>
      </c>
      <c r="X26" s="74"/>
    </row>
    <row r="27" s="1" customFormat="true" ht="86" customHeight="true" spans="1:24">
      <c r="A27" s="17"/>
      <c r="B27" s="17"/>
      <c r="C27" s="17"/>
      <c r="D27" s="17"/>
      <c r="E27" s="29"/>
      <c r="F27" s="14">
        <v>400</v>
      </c>
      <c r="G27" s="32" t="s">
        <v>28</v>
      </c>
      <c r="H27" s="32" t="s">
        <v>35</v>
      </c>
      <c r="I27" s="14" t="s">
        <v>38</v>
      </c>
      <c r="J27" s="42" t="s">
        <v>37</v>
      </c>
      <c r="K27" s="38" t="s">
        <v>32</v>
      </c>
      <c r="L27" s="39" t="s">
        <v>32</v>
      </c>
      <c r="M27" s="14" t="s">
        <v>32</v>
      </c>
      <c r="N27" s="48" t="s">
        <v>32</v>
      </c>
      <c r="O27" s="49" t="s">
        <v>32</v>
      </c>
      <c r="P27" s="43">
        <v>44916</v>
      </c>
      <c r="Q27" s="43">
        <v>45097</v>
      </c>
      <c r="R27" s="57">
        <f t="shared" si="0"/>
        <v>182</v>
      </c>
      <c r="S27" s="48">
        <v>0.0365</v>
      </c>
      <c r="T27" s="53">
        <v>7.38111111111111</v>
      </c>
      <c r="U27" s="73">
        <v>0.0416</v>
      </c>
      <c r="V27" s="49">
        <v>8.419112</v>
      </c>
      <c r="W27" s="53">
        <f t="shared" si="1"/>
        <v>4.42866666666667</v>
      </c>
      <c r="X27" s="74"/>
    </row>
    <row r="28" s="1" customFormat="true" ht="60" customHeight="true" spans="1:24">
      <c r="A28" s="17"/>
      <c r="B28" s="17"/>
      <c r="C28" s="17"/>
      <c r="D28" s="17"/>
      <c r="E28" s="18"/>
      <c r="F28" s="14">
        <v>340</v>
      </c>
      <c r="G28" s="32" t="s">
        <v>28</v>
      </c>
      <c r="H28" s="32" t="s">
        <v>35</v>
      </c>
      <c r="I28" s="14" t="s">
        <v>39</v>
      </c>
      <c r="J28" s="42" t="s">
        <v>37</v>
      </c>
      <c r="K28" s="38" t="s">
        <v>32</v>
      </c>
      <c r="L28" s="39" t="s">
        <v>32</v>
      </c>
      <c r="M28" s="14" t="s">
        <v>32</v>
      </c>
      <c r="N28" s="48" t="s">
        <v>32</v>
      </c>
      <c r="O28" s="49" t="s">
        <v>32</v>
      </c>
      <c r="P28" s="43">
        <v>44916</v>
      </c>
      <c r="Q28" s="43">
        <v>45097</v>
      </c>
      <c r="R28" s="57">
        <f t="shared" si="0"/>
        <v>182</v>
      </c>
      <c r="S28" s="48">
        <v>0.0365</v>
      </c>
      <c r="T28" s="53">
        <v>6.27394444444444</v>
      </c>
      <c r="U28" s="73">
        <v>0.038</v>
      </c>
      <c r="V28" s="49">
        <v>6.537446</v>
      </c>
      <c r="W28" s="53">
        <f t="shared" si="1"/>
        <v>3.76436666666666</v>
      </c>
      <c r="X28" s="75"/>
    </row>
    <row r="29" s="1" customFormat="true" ht="44" customHeight="true" spans="1:38">
      <c r="A29" s="17"/>
      <c r="B29" s="17"/>
      <c r="C29" s="17"/>
      <c r="D29" s="17"/>
      <c r="E29" s="32" t="s">
        <v>40</v>
      </c>
      <c r="F29" s="14">
        <v>600</v>
      </c>
      <c r="G29" s="32" t="s">
        <v>28</v>
      </c>
      <c r="H29" s="32" t="s">
        <v>29</v>
      </c>
      <c r="I29" s="14" t="s">
        <v>31</v>
      </c>
      <c r="J29" s="14" t="s">
        <v>31</v>
      </c>
      <c r="K29" s="38" t="s">
        <v>32</v>
      </c>
      <c r="L29" s="39" t="s">
        <v>32</v>
      </c>
      <c r="M29" s="14" t="s">
        <v>32</v>
      </c>
      <c r="N29" s="48" t="s">
        <v>32</v>
      </c>
      <c r="O29" s="49" t="s">
        <v>32</v>
      </c>
      <c r="P29" s="42" t="s">
        <v>41</v>
      </c>
      <c r="Q29" s="43" t="s">
        <v>42</v>
      </c>
      <c r="R29" s="14">
        <v>163</v>
      </c>
      <c r="S29" s="48">
        <v>0.0365</v>
      </c>
      <c r="T29" s="53">
        <v>9.91583333333333</v>
      </c>
      <c r="U29" s="73">
        <v>0.0435</v>
      </c>
      <c r="V29" s="76">
        <v>11.8175</v>
      </c>
      <c r="W29" s="53">
        <f t="shared" si="1"/>
        <v>5.9495</v>
      </c>
      <c r="X29" s="77"/>
      <c r="AD29" s="55"/>
      <c r="AE29" s="55"/>
      <c r="AK29" s="55"/>
      <c r="AL29" s="55"/>
    </row>
    <row r="30" s="1" customFormat="true" ht="44" customHeight="true" spans="1:38">
      <c r="A30" s="18"/>
      <c r="B30" s="18"/>
      <c r="C30" s="18"/>
      <c r="D30" s="18"/>
      <c r="E30" s="14"/>
      <c r="F30" s="14">
        <v>4500</v>
      </c>
      <c r="G30" s="32" t="s">
        <v>43</v>
      </c>
      <c r="H30" s="32" t="s">
        <v>44</v>
      </c>
      <c r="I30" s="14" t="s">
        <v>31</v>
      </c>
      <c r="J30" s="14" t="s">
        <v>31</v>
      </c>
      <c r="K30" s="43">
        <v>44551</v>
      </c>
      <c r="L30" s="43">
        <v>44915</v>
      </c>
      <c r="M30" s="14">
        <v>365</v>
      </c>
      <c r="N30" s="52" t="s">
        <v>45</v>
      </c>
      <c r="O30" s="53">
        <v>166.957777777778</v>
      </c>
      <c r="P30" s="43">
        <v>44916</v>
      </c>
      <c r="Q30" s="43">
        <v>45097</v>
      </c>
      <c r="R30" s="57">
        <f>Q30-P30+1</f>
        <v>182</v>
      </c>
      <c r="S30" s="52">
        <v>0.043</v>
      </c>
      <c r="T30" s="53">
        <v>65.5869</v>
      </c>
      <c r="U30" s="49" t="s">
        <v>46</v>
      </c>
      <c r="V30" s="76">
        <v>250.033338</v>
      </c>
      <c r="W30" s="53">
        <f>(O30+T30)*0.6</f>
        <v>139.526806666667</v>
      </c>
      <c r="X30" s="77"/>
      <c r="AD30" s="55"/>
      <c r="AE30" s="55"/>
      <c r="AK30" s="55"/>
      <c r="AL30" s="55"/>
    </row>
    <row r="31" ht="24" customHeight="true" spans="1:24">
      <c r="A31" s="19" t="s">
        <v>47</v>
      </c>
      <c r="B31" s="20"/>
      <c r="C31" s="20"/>
      <c r="D31" s="20"/>
      <c r="E31" s="20"/>
      <c r="F31" s="20">
        <f>SUM(F6:F30)</f>
        <v>13700</v>
      </c>
      <c r="G31" s="20"/>
      <c r="H31" s="20"/>
      <c r="I31" s="20"/>
      <c r="J31" s="20"/>
      <c r="K31" s="20"/>
      <c r="L31" s="20"/>
      <c r="M31" s="20"/>
      <c r="N31" s="20"/>
      <c r="O31" s="54">
        <f>SUM(O30)</f>
        <v>166.957777777778</v>
      </c>
      <c r="P31" s="20"/>
      <c r="Q31" s="20"/>
      <c r="R31" s="20"/>
      <c r="S31" s="20"/>
      <c r="T31" s="54">
        <f>SUM(T6:T30)</f>
        <v>220.547665</v>
      </c>
      <c r="U31" s="20"/>
      <c r="V31" s="78">
        <f>SUM(V6:V30)</f>
        <v>429.445116</v>
      </c>
      <c r="W31" s="54">
        <f>SUM(W6:W30)</f>
        <v>232.503265666667</v>
      </c>
      <c r="X31" s="20"/>
    </row>
    <row r="32" ht="18" spans="2:17">
      <c r="B32" s="21"/>
      <c r="C32" s="22"/>
      <c r="D32" s="22"/>
      <c r="P32" s="55"/>
      <c r="Q32" s="55"/>
    </row>
    <row r="33" ht="18" spans="2:18">
      <c r="B33" s="22"/>
      <c r="C33" s="22"/>
      <c r="D33" s="22"/>
      <c r="P33" s="55"/>
      <c r="Q33" s="55"/>
      <c r="R33" s="63"/>
    </row>
    <row r="34" ht="18" spans="2:18">
      <c r="B34" s="22"/>
      <c r="C34" s="22"/>
      <c r="D34" s="22"/>
      <c r="P34" s="55"/>
      <c r="Q34" s="55"/>
      <c r="R34" s="63"/>
    </row>
    <row r="35" ht="18" spans="2:17">
      <c r="B35" s="23"/>
      <c r="C35" s="23"/>
      <c r="D35" s="22"/>
      <c r="P35" s="55"/>
      <c r="Q35" s="55"/>
    </row>
    <row r="36" ht="18" spans="2:4">
      <c r="B36" s="23"/>
      <c r="C36" s="23"/>
      <c r="D36" s="22"/>
    </row>
    <row r="37" ht="18" spans="2:4">
      <c r="B37" s="22"/>
      <c r="C37" s="22"/>
      <c r="D37" s="22"/>
    </row>
  </sheetData>
  <mergeCells count="61">
    <mergeCell ref="A1:X1"/>
    <mergeCell ref="A2:V2"/>
    <mergeCell ref="A3:V3"/>
    <mergeCell ref="K4:O4"/>
    <mergeCell ref="P4:T4"/>
    <mergeCell ref="A4:A5"/>
    <mergeCell ref="A6:A30"/>
    <mergeCell ref="B4:B5"/>
    <mergeCell ref="B6:B30"/>
    <mergeCell ref="C4:C5"/>
    <mergeCell ref="C6:C30"/>
    <mergeCell ref="D4:D5"/>
    <mergeCell ref="D6:D30"/>
    <mergeCell ref="E4:E5"/>
    <mergeCell ref="E6:E25"/>
    <mergeCell ref="E26:E28"/>
    <mergeCell ref="E29:E30"/>
    <mergeCell ref="F4:F5"/>
    <mergeCell ref="F6:F8"/>
    <mergeCell ref="F9:F11"/>
    <mergeCell ref="F13:F14"/>
    <mergeCell ref="F15:F17"/>
    <mergeCell ref="F18:F20"/>
    <mergeCell ref="F21:F23"/>
    <mergeCell ref="F24:F25"/>
    <mergeCell ref="G4:G5"/>
    <mergeCell ref="G6:G8"/>
    <mergeCell ref="G9:G11"/>
    <mergeCell ref="G13:G14"/>
    <mergeCell ref="G15:G17"/>
    <mergeCell ref="G18:G20"/>
    <mergeCell ref="G21:G23"/>
    <mergeCell ref="G24:G25"/>
    <mergeCell ref="H4:H5"/>
    <mergeCell ref="H6:H8"/>
    <mergeCell ref="H9:H11"/>
    <mergeCell ref="H13:H14"/>
    <mergeCell ref="H15:H17"/>
    <mergeCell ref="H18:H20"/>
    <mergeCell ref="H21:H23"/>
    <mergeCell ref="H24:H25"/>
    <mergeCell ref="I4:I5"/>
    <mergeCell ref="I6:I8"/>
    <mergeCell ref="I9:I11"/>
    <mergeCell ref="I13:I14"/>
    <mergeCell ref="I15:I17"/>
    <mergeCell ref="I18:I20"/>
    <mergeCell ref="I21:I23"/>
    <mergeCell ref="I24:I25"/>
    <mergeCell ref="J4:J5"/>
    <mergeCell ref="U4:U5"/>
    <mergeCell ref="V4:V5"/>
    <mergeCell ref="V6:V8"/>
    <mergeCell ref="V9:V11"/>
    <mergeCell ref="V13:V14"/>
    <mergeCell ref="V15:V17"/>
    <mergeCell ref="V18:V20"/>
    <mergeCell ref="V21:V23"/>
    <mergeCell ref="V24:V25"/>
    <mergeCell ref="W4:W5"/>
    <mergeCell ref="X4:X5"/>
  </mergeCells>
  <dataValidations count="2">
    <dataValidation allowBlank="1" showInputMessage="1" showErrorMessage="1" sqref="C4:C5 C6:C25"/>
    <dataValidation type="list" allowBlank="1" showInputMessage="1" showErrorMessage="1" sqref="C26 C27 C30 C2:C3 C28:C29 C38:C1048576">
      <formula1>"企业,家庭农场,专业合作社,种植大户,养殖大户,种养大户"</formula1>
    </dataValidation>
  </dataValidations>
  <pageMargins left="0.354166666666667" right="0.0388888888888889" top="1" bottom="1" header="0.5" footer="0.5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附件1重庆市黔江区2023年食品及农产品加工企业贷款贴息情况汇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张川</dc:creator>
  <cp:lastModifiedBy>kylin</cp:lastModifiedBy>
  <dcterms:created xsi:type="dcterms:W3CDTF">2022-07-22T00:29:00Z</dcterms:created>
  <dcterms:modified xsi:type="dcterms:W3CDTF">2023-11-03T14:55:37Z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E917A1519D144DC7AE60ADF225C54C3E_13</vt:lpwstr>
  </property>
  <property fmtid="{D5CDD505-2E9C-101B-9397-08002B2CF9AE}" pid="4" name="KSOReadingLayout">
    <vt:bool>true</vt:bool>
  </property>
</Properties>
</file>